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NATJECAJI\NATJEČAJI 2019\PODRUČNE JEDINICE\ZADAR\ZADAR PONOVLJENI POSTUPAK\FINALNI TROŠKOVNIK\"/>
    </mc:Choice>
  </mc:AlternateContent>
  <bookViews>
    <workbookView xWindow="-30" yWindow="1980" windowWidth="19320" windowHeight="9660" tabRatio="932"/>
  </bookViews>
  <sheets>
    <sheet name=" gra.obr.i strojarski" sheetId="4" r:id="rId1"/>
    <sheet name="elektro radovi" sheetId="30" r:id="rId2"/>
    <sheet name="ukupna rekapitulacija" sheetId="31" r:id="rId3"/>
  </sheets>
  <definedNames>
    <definedName name="_xlnm.Print_Area" localSheetId="0">' gra.obr.i strojarski'!$A$1:$J$284</definedName>
    <definedName name="_xlnm.Print_Area" localSheetId="1">'elektro radovi'!$A$1:$F$209</definedName>
  </definedNames>
  <calcPr calcId="162913" calcOnSave="0"/>
</workbook>
</file>

<file path=xl/calcChain.xml><?xml version="1.0" encoding="utf-8"?>
<calcChain xmlns="http://schemas.openxmlformats.org/spreadsheetml/2006/main">
  <c r="J12" i="4" l="1"/>
  <c r="F168" i="30" l="1"/>
  <c r="F149" i="30"/>
  <c r="F150" i="30"/>
  <c r="F151" i="30"/>
  <c r="F152" i="30"/>
  <c r="F153" i="30"/>
  <c r="F154" i="30"/>
  <c r="F155" i="30"/>
  <c r="F156" i="30"/>
  <c r="F157" i="30"/>
  <c r="F158" i="30"/>
  <c r="F159" i="30"/>
  <c r="F160" i="30"/>
  <c r="F161" i="30"/>
  <c r="F162" i="30"/>
  <c r="F164" i="30"/>
  <c r="F166" i="30"/>
  <c r="F131" i="30"/>
  <c r="F132" i="30"/>
  <c r="F135" i="30"/>
  <c r="F136" i="30"/>
  <c r="F139" i="30"/>
  <c r="F140" i="30"/>
  <c r="F141" i="30"/>
  <c r="F142" i="30"/>
  <c r="F143" i="30"/>
  <c r="F144" i="30"/>
  <c r="F145" i="30"/>
  <c r="F146" i="30"/>
  <c r="F128" i="30"/>
  <c r="F98" i="30"/>
  <c r="F100" i="30"/>
  <c r="F102" i="30"/>
  <c r="F104" i="30"/>
  <c r="F109" i="30"/>
  <c r="F113" i="30"/>
  <c r="F114" i="30"/>
  <c r="F115" i="30"/>
  <c r="F116" i="30"/>
  <c r="F117" i="30"/>
  <c r="F118" i="30"/>
  <c r="F120" i="30"/>
  <c r="F96" i="30"/>
  <c r="F87" i="30"/>
  <c r="F85" i="30"/>
  <c r="F84" i="30"/>
  <c r="F81" i="30"/>
  <c r="F79" i="30"/>
  <c r="F75" i="30"/>
  <c r="F76" i="30"/>
  <c r="F77" i="30"/>
  <c r="F74" i="30"/>
  <c r="F71" i="30"/>
  <c r="F63" i="30"/>
  <c r="F64" i="30"/>
  <c r="F65" i="30"/>
  <c r="F66" i="30"/>
  <c r="F67" i="30"/>
  <c r="F68" i="30"/>
  <c r="F69" i="30"/>
  <c r="F62" i="30"/>
  <c r="F59" i="30"/>
  <c r="F58" i="30"/>
  <c r="F55" i="30"/>
  <c r="F89" i="30" s="1"/>
  <c r="F54" i="30"/>
  <c r="F51" i="30"/>
  <c r="F50" i="30"/>
  <c r="F47" i="30"/>
  <c r="F39" i="30"/>
  <c r="F24" i="30"/>
  <c r="F25" i="30"/>
  <c r="F26" i="30"/>
  <c r="F27" i="30"/>
  <c r="F28" i="30"/>
  <c r="F29" i="30"/>
  <c r="F30" i="30"/>
  <c r="F31" i="30"/>
  <c r="F32" i="30"/>
  <c r="F33" i="30"/>
  <c r="F34" i="30"/>
  <c r="F35" i="30"/>
  <c r="F36" i="30"/>
  <c r="F37" i="30"/>
  <c r="F38" i="30"/>
  <c r="F23" i="30"/>
  <c r="F22" i="30"/>
  <c r="F21" i="30"/>
  <c r="J258" i="4"/>
  <c r="J256" i="4"/>
  <c r="J244" i="4"/>
  <c r="J232" i="4"/>
  <c r="J227" i="4"/>
  <c r="J222" i="4"/>
  <c r="F42" i="30" l="1"/>
  <c r="F181" i="30" s="1"/>
  <c r="F122" i="30"/>
  <c r="F183" i="30" s="1"/>
  <c r="F172" i="30"/>
  <c r="F184" i="30" s="1"/>
  <c r="J211" i="4"/>
  <c r="J210" i="4"/>
  <c r="J206" i="4"/>
  <c r="F248" i="4" s="1"/>
  <c r="J194" i="4"/>
  <c r="J182" i="4"/>
  <c r="J148" i="4"/>
  <c r="J146" i="4"/>
  <c r="F182" i="30" l="1"/>
  <c r="J64" i="4"/>
  <c r="F187" i="30" l="1"/>
  <c r="I11" i="31" s="1"/>
  <c r="J144" i="4"/>
  <c r="J142" i="4"/>
  <c r="J141" i="4"/>
  <c r="J126" i="4"/>
  <c r="J124" i="4"/>
  <c r="J122" i="4"/>
  <c r="J109" i="4"/>
  <c r="J107" i="4"/>
  <c r="J106" i="4"/>
  <c r="J102" i="4"/>
  <c r="J103" i="4"/>
  <c r="J101" i="4"/>
  <c r="J98" i="4"/>
  <c r="J84" i="4"/>
  <c r="J82" i="4"/>
  <c r="J80" i="4"/>
  <c r="J78" i="4"/>
  <c r="J62" i="4"/>
  <c r="J61" i="4"/>
  <c r="J58" i="4"/>
  <c r="J57" i="4"/>
  <c r="J54" i="4"/>
  <c r="J52" i="4"/>
  <c r="J50" i="4"/>
  <c r="J48" i="4"/>
  <c r="J46" i="4"/>
  <c r="J44" i="4"/>
  <c r="J42" i="4"/>
  <c r="J40" i="4"/>
  <c r="J27" i="4"/>
  <c r="J25" i="4"/>
  <c r="J23" i="4"/>
  <c r="J21" i="4"/>
  <c r="J19" i="4"/>
  <c r="J18" i="4"/>
  <c r="J13" i="4"/>
  <c r="J14" i="4"/>
  <c r="J15" i="4"/>
  <c r="F258" i="4" l="1"/>
  <c r="F256" i="4"/>
  <c r="F146" i="4"/>
  <c r="F109" i="4"/>
  <c r="F260" i="4" l="1"/>
  <c r="F282" i="4" s="1"/>
  <c r="F129" i="4"/>
  <c r="F276" i="4" s="1"/>
  <c r="F86" i="4" l="1"/>
  <c r="F272" i="4" s="1"/>
  <c r="F46" i="4" l="1"/>
  <c r="F42" i="4"/>
  <c r="F23" i="4"/>
  <c r="F150" i="4" l="1"/>
  <c r="F278" i="4" s="1"/>
  <c r="F67" i="4" l="1"/>
  <c r="F270" i="4" s="1"/>
  <c r="F280" i="4" l="1"/>
  <c r="F111" i="4" l="1"/>
  <c r="F274" i="4" s="1"/>
  <c r="F29" i="4" l="1"/>
  <c r="F268" i="4" s="1"/>
  <c r="J284" i="4" s="1"/>
  <c r="I9" i="31" s="1"/>
  <c r="F14" i="31" l="1"/>
  <c r="I16" i="31" s="1"/>
</calcChain>
</file>

<file path=xl/sharedStrings.xml><?xml version="1.0" encoding="utf-8"?>
<sst xmlns="http://schemas.openxmlformats.org/spreadsheetml/2006/main" count="666" uniqueCount="351">
  <si>
    <t>Opis radova</t>
  </si>
  <si>
    <t>Količina</t>
  </si>
  <si>
    <t>1.</t>
  </si>
  <si>
    <t>1.1.</t>
  </si>
  <si>
    <t>1.2.</t>
  </si>
  <si>
    <t>1.3.</t>
  </si>
  <si>
    <t>1.4.</t>
  </si>
  <si>
    <t>Redni br.</t>
  </si>
  <si>
    <t>OPĆI OPIS RUŠENJE I DEMONTAŽA</t>
  </si>
  <si>
    <t>Ukupno
(kn)</t>
  </si>
  <si>
    <t>ZIDARSKI RADOVI</t>
  </si>
  <si>
    <t>OPĆI OPIS ZIDARSKIH RADOVA</t>
  </si>
  <si>
    <t>IZOLATERSKI RADOVI</t>
  </si>
  <si>
    <t>Jed.
Mjera</t>
  </si>
  <si>
    <t>Jed.
Cijena</t>
  </si>
  <si>
    <t>2.1.</t>
  </si>
  <si>
    <t>2.2.</t>
  </si>
  <si>
    <t>3.1.</t>
  </si>
  <si>
    <t>4.1.</t>
  </si>
  <si>
    <t>6.1.</t>
  </si>
  <si>
    <t>5.2.</t>
  </si>
  <si>
    <t>5.1.</t>
  </si>
  <si>
    <t>2.</t>
  </si>
  <si>
    <t>2.3.</t>
  </si>
  <si>
    <t>2.4.</t>
  </si>
  <si>
    <t>3.</t>
  </si>
  <si>
    <t>4.</t>
  </si>
  <si>
    <t>5.</t>
  </si>
  <si>
    <t>6.</t>
  </si>
  <si>
    <t>7.</t>
  </si>
  <si>
    <t>8.</t>
  </si>
  <si>
    <t>9.</t>
  </si>
  <si>
    <t>7.1.</t>
  </si>
  <si>
    <t>Radove na rušenjima pojedinih dijelova stana izvesti pažljivo. Sačuvati sve konstruktivne elemente u neposrednoj blizini rušenja. Sav iskoristivi materijal posložiti, spremiti i zaštititi. Prije početka radova od nadležnih tijela zatražiti određivanje mjesta za odlaganje, kako ne bi došlo do nepotrebnog preslagivanja istog, na račun i u režiji izvođača. Poduzeti sve radnje osiguranja dijelova koji se ruše ili demontiraju te primjeniti sve Zakonom propisane zaštite na radu.</t>
  </si>
  <si>
    <t>kom</t>
  </si>
  <si>
    <t>m2</t>
  </si>
  <si>
    <t>1.5.</t>
  </si>
  <si>
    <t>1.6.</t>
  </si>
  <si>
    <t>komplet</t>
  </si>
  <si>
    <t>UKUPNO RUŠENJA I DEMONTAŽE :</t>
  </si>
  <si>
    <t>1.  RUŠENJE I DEMONTAŽA</t>
  </si>
  <si>
    <t>2. ZIDARSKI RADOVI</t>
  </si>
  <si>
    <t>U jediničnu cijenu zidarskih radova uračunati sav potreban rad i materijal, sve transporte, zaštitu od atmosferskih utjecaja, korištenje radne skele i sl. Uračunati grubo čišćenje te uklanjanje otpadaka i osiguranje mjera zaštite na radu.Kod izvedbe estriha izvođač je dužan zatražiti od nadzornog inženjera visinske kote, te ih u naravi usaglasiti sa projektnim zadacima.Obavezna provjera isušenosti estriha prije postavljanja podova.Obračun po m3(m2) ugrađenog materijala.</t>
  </si>
  <si>
    <t>paušalno</t>
  </si>
  <si>
    <t>m</t>
  </si>
  <si>
    <t>2.5.</t>
  </si>
  <si>
    <t>Probijanja raznih otvora u zidovima  za instalacije. Otvori veličine do 0,1 m2.</t>
  </si>
  <si>
    <t xml:space="preserve">m </t>
  </si>
  <si>
    <t>2.7.</t>
  </si>
  <si>
    <t>Rabiciranje šliceva nakon postave instalacija sa svim potrebnim materijalom i priborom. Širina šlica do 20 cm.</t>
  </si>
  <si>
    <t>2.8.</t>
  </si>
  <si>
    <t>UKUPNO ZIDARSKI RADOVI :</t>
  </si>
  <si>
    <t>U jediničnu cijenu radova uključiti sav materijal i rad na nabavi i postavljanju materijala. U cijenu uključiti sav spojni materijal. Kod postavljanje metalnih profila na spoju istih sa betonskim ili zidanim elementima obavezno postavljati traku za spriječavanje prijenosa vibracija i zvuka. Sve spojeve ploča obavezno obložiti trakom za spojeve, te prethodno i naknadno ogletati.  Završena površina mora biti spremna za bojanje, bez neravnima na površini. 
Obračun radova po m2 odrađene površine. Sve radove izvesti u skladu sa elaboratom zaštite od požara.</t>
  </si>
  <si>
    <t>OPĆI OPIS IZOLATERSKI RADOVI</t>
  </si>
  <si>
    <t>UKUPNO IZOLATERSKI RADOVI :</t>
  </si>
  <si>
    <t>OPĆI OPIS STOLARSKI RADOVI</t>
  </si>
  <si>
    <t>U jediničnu cijenu uračunati sva pomoćna i osnovna sredstva, materijal i rad potreban za izvedbu radova, osiguranju mjera HTZ i transporta.Nuditi gotov proizvod sa uračunatim rezanjima, prilagođavanju površina gabaritima, spojnim spredstvima . Mjere je potrebno uzeti u naravi.
Obračun po stvarnoj količini ugrađenog materijala. OBRATITI POZORNOST NA UGRADNJU VANJSKOG PROZORA (SISTEM "RAL UGRADNJE").</t>
  </si>
  <si>
    <t>UKUPNO STOLARSKI RADOVI (vanjska i unutarnja stolarija) :</t>
  </si>
  <si>
    <t>OPĆI OPIS PARKETARSKI RADOVI</t>
  </si>
  <si>
    <t>U jediničnu cijenu uračunati sva pomoćna i osnovna sredstva, materijal i rad potreban za izvedbu radova, osiguranju mjera HTZ i transporta.Nuditi gotov proizvod sa uračunatim rezanjima, prilagođavanj površina gabaritima, spojnim spredstvima (ljepilo), masama za fugiranje i sl. Uračunati izradu i postavljanje sokla, kutnih letava oko otvora i na vertikalnim spojevima zida i sl.U cijenu uračunati fugiranje svih kuteva (spojeva) keramike, pripadajućim silikonom za fugiranje _x000D_Nuditi hrastov parket I klase. Načinu postavljanja  po odabiru investitora. Obračun po stvarnoj količini ugrađenog parketa.</t>
  </si>
  <si>
    <t>UKUPNO PARKETARSKI RADOVI :</t>
  </si>
  <si>
    <t xml:space="preserve">Sve zidne površine potrebno je u cijelosti ogletati, fino pobrusiti i isprašiti. Prije nanošenja novih slojeva boje površine je potrebno premazati temeljnim prajmerom. Prije ličenja postojeće stare stolarije i bravarije potrebno je pokrpati oštećena mjesta, površine fino pobrusiti, isprašiti te nanijeti temeljni premaz. U jediničnu cijenu uračunati sva pomoćna i osnovna sredstva, materijal i rad potreban za izvedbu radova, osiguranju mjera HTZ i transporta.Sva bojanja zidova izvesti s jednim temeljnim slojem i dva dekorativna završna premaza u tonu i boji po izboru projektanta. Ličenje stolarije i bravarije je također s jednim temeljnim premazom i dva završna lak premaza. Obračun po stvarnoj količini izvedenih radova.  </t>
  </si>
  <si>
    <t>UKUPNO SOBOSLIKARSKI I LIČILAČKI RADOVI :</t>
  </si>
  <si>
    <t>RUŠENJE I DEMONTAŽE</t>
  </si>
  <si>
    <t>STOLARSKI RADOVI (vanjska i unutarnja stolarija)</t>
  </si>
  <si>
    <t xml:space="preserve">SOBOSLIKARSKO LIČILAČKI RADOVI </t>
  </si>
  <si>
    <t>UKUPNO RADOVI S PDV-om :</t>
  </si>
  <si>
    <t>4.2.</t>
  </si>
  <si>
    <t>4.3.</t>
  </si>
  <si>
    <t>Bojanje unutarnjih zidova disperzivnom bojom, u dva sloja u tonu i nijansi po izboru projektanta. Prije nanošenja boje sve površine potrebno je dobro otprašiti i premazati impregnacijskim premazom. U cijenu uključiti sav materijal,  pripremne i pomoćne radove, kao što su gletanje, brušenje, radne skele i sl.</t>
  </si>
  <si>
    <t>2.9.</t>
  </si>
  <si>
    <t>2.10.</t>
  </si>
  <si>
    <t>3. IZOLATERSKI RADOVI</t>
  </si>
  <si>
    <t>3.2.</t>
  </si>
  <si>
    <t>3.3.</t>
  </si>
  <si>
    <t>4. STOLARSKI RADOVI  (vanjska i unutarnja stolarija)</t>
  </si>
  <si>
    <t>5.3.</t>
  </si>
  <si>
    <t>7.2.</t>
  </si>
  <si>
    <t>7.3.</t>
  </si>
  <si>
    <t>OPĆI OPIS SOBOSLIKARSKO LIČILAČKI RADOVI</t>
  </si>
  <si>
    <t>3.4.</t>
  </si>
  <si>
    <t>2.11.</t>
  </si>
  <si>
    <t>UKUPNO RAZNI RADOVI :</t>
  </si>
  <si>
    <t xml:space="preserve">RAZNI RADOVI </t>
  </si>
  <si>
    <t xml:space="preserve">Pažljiva demontaža unutarnje i vanjske stolarije sa svim potrebnim radovima i pomoćnim konstrukcijama.   U cijenu uključeno slaganje, utovar, odvoz i pažljivi istovar na registriranoj deponiji otpadnog materijala udaljenu do 10 km, plaćanje potrebnih taksi za ovu vrstu otpadnog materijala. Obračun po komadu. </t>
  </si>
  <si>
    <t>komada</t>
  </si>
  <si>
    <t xml:space="preserve">Pažljiva demontaža staklene stijene u zeljeznoj konstrukciji između prostora portirnice i vjetrobrana i portirnice i holl-a, sa svim potrebnim radovima i pomoćnim konstrukcijama.   U cijenu uključeno slaganje, utovar, odvoz i pažljivi istovar na registriranoj deponiji otpadnog materijala udaljenu do 10 km, plaćanje potrebnih taksi za ovu vrstu otpadnog materijala. Obračun po komadu. </t>
  </si>
  <si>
    <t>komad</t>
  </si>
  <si>
    <t>a/ drveni prozor dim. 125/130 cm</t>
  </si>
  <si>
    <t>b/ unutarnja drvena vrata dim 90/205+60</t>
  </si>
  <si>
    <t>c/ unutarnja drvena vrata dim 90/205</t>
  </si>
  <si>
    <t>d/ željezna staklena stijena dim. 200/265 cm s                         dvokrilnim vratima dim. 145/205+60 cm</t>
  </si>
  <si>
    <t>a/ staklena stijena dim. 312/265 cm</t>
  </si>
  <si>
    <t>b/ staklena stijena dim. 261/265 cm                                  s vratima dim 80/205 cm</t>
  </si>
  <si>
    <t xml:space="preserve">Pažljivo rušenje pregradnog zida debljine 12 cm od opeke NF obostano ožbukanog između dva uredska prostora. Stavka uključuje sav potreban rad i materijal, pomoćne skele i konstrukcije te utovar, odvoz i istovar  na registriranoj deponiji otpadnog materijala udaljenu do 10 km, plaćanje potrebnih taksi za ovu vrstu otpadnog materijala. Obračun po m2 srušenog zida.  </t>
  </si>
  <si>
    <t>Otucanje zbuke zidova i stropova na mjestima oštećenja ili dotrajalosti postojeće žbuke. Žbuka se ne otucava na mjestima gdje je potpuno "zdrava" ( bez pukotina i čvrsto sljubljena na konstrukciju. Površine za otucanje mora odobriti nadzorni inženjer. Stavka uključuje sav potreban rad i materijal, pomoćne skele i konstrukcije te utovar, odvoz i istovar  na registriranoj deponiji otpadnog materijala udaljenu do 10 km, plaćanje potrebnih taksi za ovu vrstu otpadnog materijala. Obračun po m2 skinute žbuke.</t>
  </si>
  <si>
    <t>Razna nepredviđeni radovi koji se mogu pojaviti prelikom izvođenja  radova uređenja a nije ih moguće predvidjeti i nisu uključeni u gore navedeni stavkama troškovnika (sitna  štemanja, probijanja i slično). Radovi se izvode po nalogu nadzornog inžinjera i obračunavaju po stvarno izvršenim količinama te jediničnim cijenama koje se određuju analizom cijena koju je dužan izraditi izvoditelj radova.</t>
  </si>
  <si>
    <t>2.6.</t>
  </si>
  <si>
    <t>Popravak žbuke zidova i stropova na mjestima gdje je prethodno skinuta oštećena žbuka te na mjestima novo postavljenih elektrotehničkih instalacija. U cijenu uračunati vrijednost svog osnovnog i pomoćnog materijala i rada, potrebne rdane skele i pomoćne konstrukcije. Obračun po m2 popravljene žbuke</t>
  </si>
  <si>
    <t>Proširivanje otvora u nosivim unutarnjim zidovima za ugradnju unutarnjih vrata veće širine. Postojeći otvori se proširuju sa svake strane za cca 5 cm. Stavka obuhvaća stemanje zidova radi proširenja te obrada otvora na izvršenog proširenja radi ugradnju nove unutarnje stolarija. U cijenu uračunati vrijednost svog osnovnog i pomoćnog materijala i rada, potrebne rdane skele i pomoćne konstrukcije. Obračun po m'.</t>
  </si>
  <si>
    <t>Zidarska obrada oko novougrađenih staklenih stijena, prozora i unutarnjih vrata sa istakama ili bez istaka. U cijenu uključen sav potreban rad i materijal, po potrebi radna skela i pomoćne konstrukcije, eventualni popravak ploha oko ugrađenih elemenata, štemanja i žbukanja tj. dovođenje otvora u pravokutni oblik. Obračun po m'.</t>
  </si>
  <si>
    <t>Dobava i ugradba metalnih pragova unutarnjih vrata širine 1,0 do 1,5 cm, boje i dizajna po izboru projektanta i/ili investitora. U cijenu uključen sav potreban rad i materija do potpune gotvosti. Obračun po m' ugrađenog metalnog praga.</t>
  </si>
  <si>
    <t xml:space="preserve">Zidarski popravak oštećenja na završnoj podnoj oblozi stubišta i stubišnih krakova koja je izvedena od lijevanog kulira. Popravak izvesti na način da se oštećenja (pukotine) dobro očiste i odstane svi labavi komadi te tako očišćene pukotine naliju masom koja je istih ili sličnih karakteristika kao postojeći materijal. Nakon sušenja sanirane površine je potrebno pobrusiti. U cijenu uključen sav potreban rad i materijal. Obračun po m2 sanirane površine.   </t>
  </si>
  <si>
    <t>Razna sitna krpanja i popravci koja nije moguće predvidjeti a mogu se pojaviti kod izvođenja zidarskih radova. Radovi se izvode po nalogu nadzornog inžinjera i obračunavaju po stvarno izvršenim količinama te jediničnim cijenama koje se određuju analizom cijena koju je dužan izraditi izvoditelj radova.</t>
  </si>
  <si>
    <t xml:space="preserve">a/ širine do 30 cm, dužine 130 cm </t>
  </si>
  <si>
    <t xml:space="preserve">b/ širine 30 cm, dužine 260 cm </t>
  </si>
  <si>
    <t xml:space="preserve">a/ širine 15 cm, dužine   130 cm </t>
  </si>
  <si>
    <t xml:space="preserve">b/ širine 15 cm, dužine 260 cm </t>
  </si>
  <si>
    <t>4.4.</t>
  </si>
  <si>
    <t>Dobava i ugradnja perforiranih metalnih pričvrsnih profila.  Profilima se pričvrščuje folija za bočne zidove atike, dimnjaka, temelja, ventilacijskih ozračnika odgovarajućim vijcima, sve sukladno detalju i uputstvima proizvođača. U cijenu uračunati sav potreban osnovni i pomoćni rad i materijal. Obračun po m' ugrađenog metalnog pričvrsnog profila.</t>
  </si>
  <si>
    <t>m'</t>
  </si>
  <si>
    <t>a/ staklena stijena dim. 200/265 cm                                  s dvokrilnim vratima dim 145/205 cm</t>
  </si>
  <si>
    <t>b/ staklena stijena dim. 223/265 cm                                  s dvokrilnim vratima dim 145/205 cm</t>
  </si>
  <si>
    <t>Izrada, dobava i ugradba jednokrilnih zaokretnih punih unutarnjih sobnih vrata sa ili bez nadsvjetla. Dovratnik je masivne izrade drva 42x100 mm. Vrata imaju kompletan okov: usadna brava s ključem, ručke i štitnici, pokrovna letvica za spoj zid-dovratnik. Površinska obrada i ral po želji investitora. U cijenu uključen sav potreban rad i materijal do potpune gotovosti. Obračun po komadu ugrađenih vrata.</t>
  </si>
  <si>
    <t>a/  Unutarnja drvena vrata s nadsvjetlom zidarske vel. 95/205+60 cm, (svjetla širina 90 cm)</t>
  </si>
  <si>
    <t>b/  Unutarnja drvena vrata  zidarske vel. 95/205 cm, (svjetla širina 90 cm)</t>
  </si>
  <si>
    <t>a/ Dvokrilni prozor s otklopno zaokretnim jednim krilom,  vel. 125/130 cm</t>
  </si>
  <si>
    <t>c/ staklena stijena dim. 250/130 cm                                  s jednim otklopno zaokretnim prozorskim krilom dim 70/130 cm</t>
  </si>
  <si>
    <t>Izrada, dobava i ugradnja prozorskih ALU žaluzina dim 60 x 120 cm. U cijenu uključen sav potreban rad i materijal do potpune gotovosti. Obračun po komadu ugrađenih vrata.</t>
  </si>
  <si>
    <t xml:space="preserve">5. PARKETARSKI RADOVI </t>
  </si>
  <si>
    <t>Dobava i ugradnja novih parketnih kutnica letvica. Letvice se ugrađuju nakon izvršenog brušenja postojećeg klasičnog parketa. U cijenu uključen sav potreban rad i materijal. Obračun po m' ugrađenih letvica.</t>
  </si>
  <si>
    <t>Skidanje postojećih kutnih parketnih letvica u uredskim prostorima. Letvice se skidaju prije brušenja postojeće podne obloge od klasičnog parketa. tavka uključuje sav potreban rad i materijal, pomoćne skele i konstrukcije te utovar, odvoz i istovar  na registriranoj deponiji otpadnog materijala udaljenu do 10 km, plaćanje potrebnih taksi za ovu vrstu otpadnog materijala. Obračun po m' skinutnih kutbih letvica.</t>
  </si>
  <si>
    <t>Brušenje, otprašivanje te trostruko lakiranje postojećeg klasičnog hrastovog parketa u uredskim prostorima, bezbojnim mat lakom za pareket. Postojeći parket postavljen je u obliku riblje kosti od hrastovih daščica klasičnih dimenzija. U cijenu uključen sav potreban rad i materijal do potpune gotovosti. Obračun po m2.</t>
  </si>
  <si>
    <t xml:space="preserve">Popravak parketne podne obloge u uredskom prostoru na mjestu gdje je prethodno srušen pregradni zid između dvije uredske prostorije. Stavka obuhvaća detaljno čišćenje, izravnavanje podloge samonivelirajućom masom te ugradnju parketnih daščica istih ili sličnih karakteristika kao postojeći parket. Obračun po m2. </t>
  </si>
  <si>
    <t xml:space="preserve">6. SOBOSLIKARSKO LIČILAČKI RADOVI </t>
  </si>
  <si>
    <t>6.2.</t>
  </si>
  <si>
    <t>Bojanje postojećih stropova, disperzivnom bojom u dva sloja u tonu i nijansi po izboru projektanta. Sve površine potrebno je prije boljanja dobro otprašiti i premazati impegnacijskim premazom. U cijenu uključiti sav materijal,  pripremne i pomoćne radove, kao što su gletanje, brušenje, radne skele i sl.</t>
  </si>
  <si>
    <t>a/ bojanje postojećih zidova</t>
  </si>
  <si>
    <t>b/ bojanje novih zidova</t>
  </si>
  <si>
    <t>7.4.</t>
  </si>
  <si>
    <t>Ličenje metalne ograde prilaznih stubišnih krakova uljenom bojom u tonu i nijansi po izboru projektanta u dva sloja temeljnog i jedan sloj završnog lak premaza. Konstrukcija se sastoji od vertikalnih elementa okruglog presjeka te rukokvata kružnog  presjeka. U cijenu uključiti sav materijal, popravak oštećenja, te sve pripremne i pomoćne radove ( brušenje, radne skele i sl.). obračun po m' obojane ograde.</t>
  </si>
  <si>
    <t>6.4.</t>
  </si>
  <si>
    <t>6.5.</t>
  </si>
  <si>
    <t>Ličenje metalne žičane ograde ozeljenjenog dvorišta (vrta)  uljenom bojom u tonu i nijansi po izboru projektanta u dva sloja temeljnog i jedan sloj završnog lak premaza. Konstrukcija ograde sastoji se od okvirne konstrukcije izvedene od "L" profila s ispunom od željeznog mrežastog pletiva te stupova hvadratnog presjeka na razmaku cca 200 cm. Na vrhu ograde postavljena je horizontala kvadratnog presjeka sa šiljcima. Visina ograde  je 175 cm. U cijenu uključiti sav materijal, popravak oštećenja, te sve pripremne i pomoćne radove ( brušenje, radne skele i sl.). Obračun po m' obojane ograde.</t>
  </si>
  <si>
    <t>GRIJANJE , HLAĐENJE I VENTILACIJA</t>
  </si>
  <si>
    <t>regulacijom rada sustava, koji se sastoji</t>
  </si>
  <si>
    <t>od jedne vanjske i dvije unutrašnje jedinice.</t>
  </si>
  <si>
    <t>Vanjska jedinica je zrakom hlađena sa rotacionim</t>
  </si>
  <si>
    <t>kompresorom. Radni medij dizalice topline je</t>
  </si>
  <si>
    <t>freon R410A. Unutrašnje jedinice su zidne izvedbe</t>
  </si>
  <si>
    <t>i svaka je pojedinačno vezana cijevima i električnim</t>
  </si>
  <si>
    <t>kabelom sa vanjskom jedinicom. Upravljaju se daljinskim</t>
  </si>
  <si>
    <t>upravljačima.</t>
  </si>
  <si>
    <t>7. STROJARSKE INSTALACIJE</t>
  </si>
  <si>
    <t>OPĆI OPIS STROJARSKIH INSTALACIJA</t>
  </si>
  <si>
    <t>U pojedinim stavkama troškovnika navedeni su mogući tipovi proizvoda, odnosno proizvođača, što je samo preporuka projektanta kao pokazatelj nivoa kvalitete, funkcionalnosti, dizajna i slično, ili preporuka proizilazi iz određenih proračuna. Ponuditelj može ponuditi i drugi proizvod, drugog proizvođača, ako može argumentirati da je jednako vrijedan-kvalitetan, te da osigurava jednako dobre rezultate predviđene projektom, odnosno proračunima . Ponuditelj mora navesti proizvod koji alternativno nudi, te proizvođača tog proizvoda.</t>
  </si>
  <si>
    <r>
      <rPr>
        <sz val="11"/>
        <rFont val="Calibri"/>
        <family val="2"/>
        <charset val="238"/>
        <scheme val="minor"/>
      </rPr>
      <t xml:space="preserve">Dobava i ugradnja </t>
    </r>
    <r>
      <rPr>
        <b/>
        <sz val="11"/>
        <rFont val="Calibri"/>
        <family val="2"/>
        <charset val="238"/>
        <scheme val="minor"/>
      </rPr>
      <t>dizalice topline</t>
    </r>
    <r>
      <rPr>
        <sz val="11"/>
        <rFont val="Calibri"/>
        <family val="2"/>
        <charset val="238"/>
        <scheme val="minor"/>
      </rPr>
      <t xml:space="preserve"> za grijanje</t>
    </r>
  </si>
  <si>
    <r>
      <t>i hlađenje u</t>
    </r>
    <r>
      <rPr>
        <b/>
        <sz val="11"/>
        <rFont val="Calibri"/>
        <family val="2"/>
        <charset val="238"/>
        <scheme val="minor"/>
      </rPr>
      <t xml:space="preserve"> “multi split”</t>
    </r>
    <r>
      <rPr>
        <sz val="11"/>
        <rFont val="Calibri"/>
        <family val="2"/>
        <charset val="238"/>
        <scheme val="minor"/>
      </rPr>
      <t xml:space="preserve"> sustavu sa “inverter” </t>
    </r>
  </si>
  <si>
    <r>
      <t>Napomena:</t>
    </r>
    <r>
      <rPr>
        <sz val="11"/>
        <rFont val="Calibri"/>
        <family val="2"/>
        <charset val="238"/>
        <scheme val="minor"/>
      </rPr>
      <t xml:space="preserve"> Kapaciteti su bazirani na slijedećim uvjetima:</t>
    </r>
  </si>
  <si>
    <r>
      <t>Hlađenje - unutarnja temp. 27</t>
    </r>
    <r>
      <rPr>
        <vertAlign val="superscript"/>
        <sz val="11"/>
        <rFont val="Calibri"/>
        <family val="2"/>
        <charset val="238"/>
        <scheme val="minor"/>
      </rPr>
      <t>0</t>
    </r>
    <r>
      <rPr>
        <sz val="11"/>
        <rFont val="Calibri"/>
        <family val="2"/>
        <charset val="238"/>
        <scheme val="minor"/>
      </rPr>
      <t>C, vanjska temp. 35</t>
    </r>
    <r>
      <rPr>
        <vertAlign val="superscript"/>
        <sz val="11"/>
        <rFont val="Calibri"/>
        <family val="2"/>
        <charset val="238"/>
        <scheme val="minor"/>
      </rPr>
      <t>0</t>
    </r>
    <r>
      <rPr>
        <sz val="11"/>
        <rFont val="Calibri"/>
        <family val="2"/>
        <charset val="238"/>
        <scheme val="minor"/>
      </rPr>
      <t>C</t>
    </r>
  </si>
  <si>
    <r>
      <t>Grijanje - unutarnja temp. 20</t>
    </r>
    <r>
      <rPr>
        <vertAlign val="superscript"/>
        <sz val="11"/>
        <rFont val="Calibri"/>
        <family val="2"/>
        <charset val="238"/>
        <scheme val="minor"/>
      </rPr>
      <t>0</t>
    </r>
    <r>
      <rPr>
        <sz val="11"/>
        <rFont val="Calibri"/>
        <family val="2"/>
        <charset val="238"/>
        <scheme val="minor"/>
      </rPr>
      <t>C, vanjska temp. 7</t>
    </r>
    <r>
      <rPr>
        <vertAlign val="superscript"/>
        <sz val="11"/>
        <rFont val="Calibri"/>
        <family val="2"/>
        <charset val="238"/>
        <scheme val="minor"/>
      </rPr>
      <t>0</t>
    </r>
    <r>
      <rPr>
        <sz val="11"/>
        <rFont val="Calibri"/>
        <family val="2"/>
        <charset val="238"/>
        <scheme val="minor"/>
      </rPr>
      <t>C</t>
    </r>
  </si>
  <si>
    <t xml:space="preserve">Uređenje ozelenjenog dvorišta smještenog s bočne strane zgrade, prema pomoćnom (bočnom) ulazu u prostore koje su predmet obrade troškovnika. Prostor je omeđen niskim ogradnim zidom visine cca 70 cm te mrežastom ogradom visine 175 cm. Stavka obuhvaća rezanje nekoliko stabala (promjer debla do 20 cm), sječenje i čišćenje prostora od niskog raslinja suhih grana i otpadnog materijala, čišćenje površine od korova, šišanje trave i sl.) U cijenu uključen sav potreban rad, materijal , ručni električni i/ili motorni alat. Obračun po m2 uređenog dvorišta. </t>
  </si>
  <si>
    <t>Detaljno čišćenje unutrašnjosti prostora nakon završetka svih radova uređenja prostora a prije primopredaje izvedenih radova Naručitelju. U stavku uključen sav potreban rad i materijal te sredstva za čišćenje. Obračun po m2 očišćenog prostora.</t>
  </si>
  <si>
    <t>PARKETARSKI RADOVI</t>
  </si>
  <si>
    <t>UKUPNO STROJARSKE INSTALACIJE :</t>
  </si>
  <si>
    <t>STROJARSKE INSTALACIJE</t>
  </si>
  <si>
    <t>- kapacitet hlađenje H = 5,3 (1,1-5,6) kW</t>
  </si>
  <si>
    <t>- kapacitet grijanja G = 6,4 (1,0-7,0) kW</t>
  </si>
  <si>
    <t xml:space="preserve">- apsorbirana električna snaga kod grijanja  1,7kW  </t>
  </si>
  <si>
    <t xml:space="preserve">- apsorbirana električna snaga kod hlađenja 1,54kW  </t>
  </si>
  <si>
    <t>- napajanje 240V, 50Hz</t>
  </si>
  <si>
    <t>napajanje</t>
  </si>
  <si>
    <t>Unutrašnja zidna jedinica:</t>
  </si>
  <si>
    <t>tehničkih karakteristika:</t>
  </si>
  <si>
    <t>Učin hlađenja: 2,5 (0,9 - 3,4) kW</t>
  </si>
  <si>
    <t>Učin grijanja: 3,2 (1,0 - 4,1) kW</t>
  </si>
  <si>
    <t>Dimenzije (v/š/d): 299 x 798 x 195 mm</t>
  </si>
  <si>
    <t>Težina: 10 kg</t>
  </si>
  <si>
    <t xml:space="preserve">Infracrveni daljinski upravljač sa tjednim </t>
  </si>
  <si>
    <t>timerom uključen</t>
  </si>
  <si>
    <t>Proizvođač i tipa kao:</t>
  </si>
  <si>
    <t>Mitsubishi Electric MSZ-SF25VE</t>
  </si>
  <si>
    <t>- ili jednakovrijedno</t>
  </si>
  <si>
    <t>Učin hlađenja: 3,5 (1,1 - 3,8) kW</t>
  </si>
  <si>
    <t>Učin grijanja: 4,0 (1,3 - 4,6) kW</t>
  </si>
  <si>
    <t>za protok radnog medija (freona).</t>
  </si>
  <si>
    <r>
      <rPr>
        <sz val="11"/>
        <rFont val="Calibri"/>
        <family val="2"/>
        <charset val="238"/>
        <scheme val="minor"/>
      </rPr>
      <t xml:space="preserve">Dobava i ugradnja </t>
    </r>
    <r>
      <rPr>
        <b/>
        <sz val="11"/>
        <rFont val="Calibri"/>
        <family val="2"/>
        <charset val="238"/>
        <scheme val="minor"/>
      </rPr>
      <t>bakrenih cijevi</t>
    </r>
    <r>
      <rPr>
        <sz val="11"/>
        <rFont val="Calibri"/>
        <family val="2"/>
        <charset val="238"/>
        <scheme val="minor"/>
      </rPr>
      <t xml:space="preserve"> sa izolacijom</t>
    </r>
  </si>
  <si>
    <t>unutrašnje klima jedinice, od polipropilena</t>
  </si>
  <si>
    <t>60 mm zaporne visine vodenog stupca sa</t>
  </si>
  <si>
    <t>dodatnom mehaničkom kuglom za blokadu</t>
  </si>
  <si>
    <t xml:space="preserve">mirisa. Brtvi mirise i bez zaporne vode, </t>
  </si>
  <si>
    <t>sifonski umetak može se izvaditi i očistiti.</t>
  </si>
  <si>
    <t xml:space="preserve">Proizvođač i tip : </t>
  </si>
  <si>
    <r>
      <t xml:space="preserve">tip </t>
    </r>
    <r>
      <rPr>
        <b/>
        <sz val="10"/>
        <rFont val="Arial"/>
        <family val="2"/>
        <charset val="238"/>
      </rPr>
      <t>HL 138 DN32 x f20</t>
    </r>
    <r>
      <rPr>
        <sz val="10"/>
        <rFont val="Arial"/>
        <family val="2"/>
        <charset val="238"/>
      </rPr>
      <t xml:space="preserve"> </t>
    </r>
    <r>
      <rPr>
        <b/>
        <sz val="10"/>
        <rFont val="Arial"/>
        <family val="2"/>
        <charset val="238"/>
      </rPr>
      <t>mm</t>
    </r>
  </si>
  <si>
    <t>priključak f20, izlaz DN32. Zatvarač zadaha</t>
  </si>
  <si>
    <r>
      <rPr>
        <sz val="11"/>
        <rFont val="Calibri"/>
        <family val="2"/>
        <charset val="238"/>
        <scheme val="minor"/>
      </rPr>
      <t xml:space="preserve">Dobava i ugradnja </t>
    </r>
    <r>
      <rPr>
        <b/>
        <sz val="11"/>
        <rFont val="Calibri"/>
        <family val="2"/>
        <charset val="238"/>
        <scheme val="minor"/>
      </rPr>
      <t>sifona za kondenzat</t>
    </r>
  </si>
  <si>
    <r>
      <rPr>
        <sz val="10"/>
        <rFont val="Arial"/>
        <family val="2"/>
        <charset val="238"/>
      </rPr>
      <t xml:space="preserve">Dobava i ugradnja </t>
    </r>
    <r>
      <rPr>
        <b/>
        <sz val="10"/>
        <rFont val="Arial"/>
        <family val="2"/>
        <charset val="238"/>
      </rPr>
      <t xml:space="preserve">polivinilske cijevi </t>
    </r>
  </si>
  <si>
    <t xml:space="preserve">sa fitinzima i obujmicama za odvod </t>
  </si>
  <si>
    <t>kondezata, dimenzija:</t>
  </si>
  <si>
    <t>NO32</t>
  </si>
  <si>
    <t>Dobava i ugradnja toplinske izolacije sa parnom</t>
  </si>
  <si>
    <t>branom za izolaciju cijevi za odvod kondenzata.</t>
  </si>
  <si>
    <t>7.5.</t>
  </si>
  <si>
    <r>
      <rPr>
        <b/>
        <sz val="11"/>
        <rFont val="Calibri"/>
        <family val="2"/>
        <charset val="238"/>
        <scheme val="minor"/>
      </rPr>
      <t>AF/Armaflex AF-D-018</t>
    </r>
    <r>
      <rPr>
        <sz val="11"/>
        <rFont val="Calibri"/>
        <family val="2"/>
        <charset val="238"/>
        <scheme val="minor"/>
      </rPr>
      <t xml:space="preserve"> (debljina izolacije 7 mm)</t>
    </r>
  </si>
  <si>
    <t>vanjske dizalice topline i unutrašnjih jedinica</t>
  </si>
  <si>
    <t xml:space="preserve">klima uređaja (ventilokonvektora) koje koriste </t>
  </si>
  <si>
    <t xml:space="preserve">radni medij freon R410A. Po završetku ugradnje </t>
  </si>
  <si>
    <t xml:space="preserve">za ispitivanje čvrstoće cijevi potrebno je izvršiti </t>
  </si>
  <si>
    <t xml:space="preserve">tlačnu probu na ispitni tlak od 40 bar u trajanju </t>
  </si>
  <si>
    <t xml:space="preserve">od 30 minuta. Za propuštanje cijevi potrebno je </t>
  </si>
  <si>
    <t xml:space="preserve">izvršiti tlačnu probu na ispitni tlak od 32 bar u </t>
  </si>
  <si>
    <t xml:space="preserve">trajanju od 8 sati. Odstupanje na manometru smije </t>
  </si>
  <si>
    <t xml:space="preserve">biti maksimalno 5% ili 1-1,5 bar. Radni medij </t>
  </si>
  <si>
    <t xml:space="preserve">ispitivanja je dušik. </t>
  </si>
  <si>
    <t>7.6.</t>
  </si>
  <si>
    <t>7.7.</t>
  </si>
  <si>
    <r>
      <t>Tlačna proba</t>
    </r>
    <r>
      <rPr>
        <sz val="11"/>
        <rFont val="Calibri"/>
        <family val="2"/>
        <charset val="238"/>
        <scheme val="minor"/>
      </rPr>
      <t xml:space="preserve"> bakrenih cijevi za povezivanje </t>
    </r>
  </si>
  <si>
    <r>
      <t xml:space="preserve">Probni pogon </t>
    </r>
    <r>
      <rPr>
        <sz val="11"/>
        <rFont val="Calibri"/>
        <family val="2"/>
        <charset val="238"/>
        <scheme val="minor"/>
      </rPr>
      <t>sa uslugom servisera</t>
    </r>
  </si>
  <si>
    <r>
      <rPr>
        <sz val="11"/>
        <rFont val="Symbol"/>
        <family val="1"/>
        <charset val="2"/>
      </rPr>
      <t xml:space="preserve">f </t>
    </r>
    <r>
      <rPr>
        <sz val="11"/>
        <rFont val="Calibri"/>
        <family val="2"/>
        <charset val="238"/>
        <scheme val="minor"/>
      </rPr>
      <t>9,52x0,8 (debljina izolacije 13 mm)</t>
    </r>
  </si>
  <si>
    <r>
      <rPr>
        <sz val="11"/>
        <rFont val="Symbol"/>
        <family val="1"/>
        <charset val="2"/>
      </rPr>
      <t xml:space="preserve">f </t>
    </r>
    <r>
      <rPr>
        <sz val="11"/>
        <rFont val="Calibri"/>
        <family val="2"/>
        <charset val="238"/>
        <scheme val="minor"/>
      </rPr>
      <t>6,35x0,8 (debljina izolacije 10 mm)</t>
    </r>
  </si>
  <si>
    <t>ELEKTRIČNI RAZDJELNI ORMARI</t>
  </si>
  <si>
    <t>ELEKTRIČNA INSTALACIJA  SNAGE</t>
  </si>
  <si>
    <t xml:space="preserve">ELEKTRIČNA INSTALACIJA  RASVJETE  </t>
  </si>
  <si>
    <t>INSTALACIJA TELEFONA I RAČUNALNE MREŽE</t>
  </si>
  <si>
    <t>UKUPNO:</t>
  </si>
  <si>
    <t>UVODNE NAPOMENE UZ TROŠKOVNIK</t>
  </si>
  <si>
    <t>Troškovi opremanja i ugradnje obračunskog mjernog mjesta, uključivo priključno-mjerni ormar i oprema u ormaru, nisu predmet ovog troškovnika, nego su isti obveza nadležnog distribucijskog područja HEP-a, temeljem ugovora o zakupu angažirane snage između investitora i nadležnog distribucijskog područja HEP-a.</t>
  </si>
  <si>
    <t>U pojedinim stavkama troškovnika navedeni su mogući tipovi proizvoda, odnosno proizvođača, što je samo preporuka projektanta kao pokazatelj nivoa kvalitete, funkcionalnosti, dizajna i slično, ili preporuka proizilazi iz određenih proračuna. Ponuditelj može ponuditi i drugi proizvod, drugog proizvođača, ako može argumentirati da je jednako vrijedan-kvalitetan, te da osigurava jednako dobre rezultate predviđene projektom, odnosno proračunima (npr. ako se radi o svjetiljkama, i slično). Ponuditelj mora navesti proizvod koji alternativno nudi, te proizvođača tog proizvoda.</t>
  </si>
  <si>
    <t>U jediničnim cijenama svih stavki troškovnika, ponuditelj treba obuhvatiti ukupne troškove materijala, opreme i rada, za potpuno dovođenje u funkcionalno stanje posla predviđenog troškovnikom.</t>
  </si>
  <si>
    <t>Prije izrade ponude ponuditelj je dužan pregledati projektnu dokumentaciju, te izvršiti uvid na građevini koja je predmet troškovnika, kako bi se upoznao sa svim uvjetima i detaljima, vezano za izradu ponude.</t>
  </si>
  <si>
    <t>Ako se ukaže potreba za izvođenjem radova koji sadržani u troškovniku,  za izvedbu istih izvoditelj treba dobiti suglasnost nadzornog inženjera, sastaviti ponudu te radove ugovoriti sa investitorom.</t>
  </si>
  <si>
    <t>Dimenzije razdjelnih ploča ( RP ) odrediti tako da nakon ugradnje i montaže opreme, te ožičenja, ostane cca 30% rezervnog prostora. Kod ugradnje razdjelne ploče, potrebno je poduzeti sve mjere zaštite da se ista ne ošteti kod drugih radova (žbukanje, bojanje i slično).</t>
  </si>
  <si>
    <t>R.br.</t>
  </si>
  <si>
    <t>Opis</t>
  </si>
  <si>
    <t>jedinica mjere</t>
  </si>
  <si>
    <t>količina</t>
  </si>
  <si>
    <t>jedinična cijena</t>
  </si>
  <si>
    <t>ukupna cijena</t>
  </si>
  <si>
    <t>Dobava, ugradnja i spajanje razvodnog ormara RP-02:</t>
  </si>
  <si>
    <t>-</t>
  </si>
  <si>
    <t>ugradni ormar sa metalnim vratima, IP30, veličine 3x18 modula, dimenzijaBoja RAL 9016</t>
  </si>
  <si>
    <t>trofazno digitalno sekundarno brojilo do 60A</t>
  </si>
  <si>
    <t xml:space="preserve">kompaktni prekidač snage, 63A, 3P, 16kA, termičko podešenje od 0,8 do 1 In, fiksni magnetski iskop 10In </t>
  </si>
  <si>
    <t>montažna ploča kompaktnog prekidača</t>
  </si>
  <si>
    <t xml:space="preserve">naponski okidač za kompaktni prekidač, 230V </t>
  </si>
  <si>
    <t xml:space="preserve">odvodnik prenapona i struje groma, 15kA, 3P+N, klasa 2 </t>
  </si>
  <si>
    <t>predosigurač za odvodnik prenapona, C20A, 3P</t>
  </si>
  <si>
    <t xml:space="preserve">strujna zaštitna sklopka, 40/0,3A/4P </t>
  </si>
  <si>
    <t xml:space="preserve">instalacijski prekidač, B kar. 1P/6A, 6kA </t>
  </si>
  <si>
    <t xml:space="preserve">instalacijski prekidač, B kar. 1P/10A, 6kA </t>
  </si>
  <si>
    <t xml:space="preserve">instalacijski prekidač, B kar. 1P/16A, 6kA </t>
  </si>
  <si>
    <t xml:space="preserve">instalacijski prekidač, C kar. 1P/16A, 6kA </t>
  </si>
  <si>
    <t xml:space="preserve">instalacijski prekidač, B kar. 3P/32A, 6kA </t>
  </si>
  <si>
    <t>instalacijski sklopnik 25A, napon upravljanja 230V, 1NO</t>
  </si>
  <si>
    <t>izborna preklopka 1-0-2</t>
  </si>
  <si>
    <t>tropolne izolirane sabirnice 100A</t>
  </si>
  <si>
    <t>bravica sa ključem</t>
  </si>
  <si>
    <t>Nespecifirani materijal, stopice, spojni kabeli, POK kanali, vijci i stezaljke.</t>
  </si>
  <si>
    <t>PLOČA  " RP-02"   UKUPNO</t>
  </si>
  <si>
    <t>kompl</t>
  </si>
  <si>
    <t xml:space="preserve">ELEKTRIČNA INSTALACIJA SNAGE </t>
  </si>
  <si>
    <t>demontaža postojeće elektroinstalacije u prostorijama rekonstrukcije, odvoz na deponij uz ishođenje potvrde o deponiranju materijala</t>
  </si>
  <si>
    <t>Dobava i polaganje PVC cijevi u beton i ciglu sa štemanjem šliceva</t>
  </si>
  <si>
    <r>
      <t>F</t>
    </r>
    <r>
      <rPr>
        <sz val="11"/>
        <color theme="1"/>
        <rFont val="Calibri"/>
        <family val="2"/>
        <charset val="238"/>
        <scheme val="minor"/>
      </rPr>
      <t xml:space="preserve"> 25mm</t>
    </r>
  </si>
  <si>
    <r>
      <t>F</t>
    </r>
    <r>
      <rPr>
        <sz val="11"/>
        <color theme="1"/>
        <rFont val="Calibri"/>
        <family val="2"/>
        <charset val="238"/>
        <scheme val="minor"/>
      </rPr>
      <t xml:space="preserve"> 32mm</t>
    </r>
  </si>
  <si>
    <t>Dobava i polaganje kabela sa štemanjem šliceva</t>
  </si>
  <si>
    <r>
      <t>NYM-J 3x2,5mm</t>
    </r>
    <r>
      <rPr>
        <vertAlign val="superscript"/>
        <sz val="10"/>
        <rFont val="Arial CE"/>
        <family val="2"/>
        <charset val="238"/>
      </rPr>
      <t>2</t>
    </r>
  </si>
  <si>
    <r>
      <t>NYM-J 5x10mm</t>
    </r>
    <r>
      <rPr>
        <vertAlign val="superscript"/>
        <sz val="10"/>
        <rFont val="Arial CE"/>
        <family val="2"/>
        <charset val="238"/>
      </rPr>
      <t>2</t>
    </r>
  </si>
  <si>
    <t>Dobava i polaganje kabela i vodiča u PVC cijevi, te spajanje kabela i vodiča:</t>
  </si>
  <si>
    <r>
      <t>NYM-J 3x1,5mm</t>
    </r>
    <r>
      <rPr>
        <vertAlign val="superscript"/>
        <sz val="10"/>
        <rFont val="Arial CE"/>
        <family val="2"/>
        <charset val="238"/>
      </rPr>
      <t>2</t>
    </r>
  </si>
  <si>
    <t xml:space="preserve">Dobava, ugradnja i spajanje modularnih priključnica u podžbukne kutije, boja bijela, vijčani priključci, 2P+E, 16A, 230V </t>
  </si>
  <si>
    <t xml:space="preserve">priključnica sa zaštitnim kontaktom  </t>
  </si>
  <si>
    <r>
      <t xml:space="preserve">PVC kutija </t>
    </r>
    <r>
      <rPr>
        <sz val="10"/>
        <rFont val="Symbol"/>
        <family val="1"/>
        <charset val="2"/>
      </rPr>
      <t>F</t>
    </r>
    <r>
      <rPr>
        <sz val="10"/>
        <rFont val="Arial CE"/>
        <family val="2"/>
        <charset val="238"/>
      </rPr>
      <t>60mm za beton</t>
    </r>
  </si>
  <si>
    <r>
      <t xml:space="preserve">PVC kutija </t>
    </r>
    <r>
      <rPr>
        <sz val="10"/>
        <rFont val="Symbol"/>
        <family val="1"/>
        <charset val="2"/>
      </rPr>
      <t>F</t>
    </r>
    <r>
      <rPr>
        <sz val="10"/>
        <rFont val="Arial CE"/>
        <family val="2"/>
        <charset val="238"/>
      </rPr>
      <t>60mm za knauf zidove</t>
    </r>
  </si>
  <si>
    <t xml:space="preserve">nosivi okvir (2 modula) </t>
  </si>
  <si>
    <t xml:space="preserve">pokrovna ploča (2 modula) </t>
  </si>
  <si>
    <t>PVC kutija za 4 modula za beton</t>
  </si>
  <si>
    <t xml:space="preserve">nosivi okvir (4 modula) </t>
  </si>
  <si>
    <t xml:space="preserve">pokrovna ploča (4 modula) </t>
  </si>
  <si>
    <t>Dobava, ugradnja i spajanje ručnog javljača požara za nužni isklop opskrbe električnom energijom, crvena boja, IP65, nadgradna ugradnja, način rada sa lomom stakla, radna temperatura -20C do +60C</t>
  </si>
  <si>
    <t>Dobava, ugradnja i spajanje priključnica sa prenaponskom zaštitom za opskrbu komunikacijskog ormara</t>
  </si>
  <si>
    <t>Priključnica 1-struka 0° ravna, 250V, 10/16A, bijela, PVC</t>
  </si>
  <si>
    <t>Nosiva pločica, Modul 45 80/1-struka</t>
  </si>
  <si>
    <t>Okvir, Modul 45 80/1-struka, 80x80, bijela, polikarbonat, PC</t>
  </si>
  <si>
    <t>Prenaponska zaštita, za sve instalacijske sustave, In 1,5kA, Razina zaštite L-N 1kV, N-PE 1kV, napon otvorenog strujnog kruga 3kV</t>
  </si>
  <si>
    <r>
      <t xml:space="preserve">Dobava i ugradnja PVC razdjelnih kutija p/ž </t>
    </r>
    <r>
      <rPr>
        <sz val="10"/>
        <rFont val="Symbol"/>
        <family val="1"/>
        <charset val="2"/>
      </rPr>
      <t>F 6</t>
    </r>
    <r>
      <rPr>
        <sz val="10"/>
        <rFont val="Arial CE"/>
        <family val="2"/>
        <charset val="238"/>
      </rPr>
      <t>0mm</t>
    </r>
  </si>
  <si>
    <t>Dobava i ugradnja čepastih uvodnica za provlačenje cijevi kroz temeljne zidove komplet sa utičnim spojnicama. Prihvat cijevi 50-160mm</t>
  </si>
  <si>
    <t>10.</t>
  </si>
  <si>
    <t>Spajanje električnih uređaja:</t>
  </si>
  <si>
    <t>klima jedinica</t>
  </si>
  <si>
    <t>podizna rampa</t>
  </si>
  <si>
    <t>11.</t>
  </si>
  <si>
    <t>Sitni nespecificirani materijal, izolir traka, stopice, vijci i sl.</t>
  </si>
  <si>
    <t>ELEKTRIČNA INSTALACIJA SNAGE</t>
  </si>
  <si>
    <t xml:space="preserve"> SVJETILJKE</t>
  </si>
  <si>
    <t>Dobava, ugradnja i spajanje stropne nadgradne svjetiljke snage 40 W led, jačine svjetlosnog toka 6000 Lm, temperature 4000 K, dim. 600x600mm, bijele boje, uzvrat boje preko 80 %, stupanj zaštite IP20, mehaničke zaštite IK03, komplet sa okvirom za nadgradnu ugradnju</t>
  </si>
  <si>
    <t>Dobava, ugradnja i spajanje stropne nadgradne svjetiljke snage 20 W led, jačine svjetlosnog toka 3800 Lm, temperature 4000 K, dim. cca 300x300mm, bijele boje, stupanj zaštite IP20, mehaničke zaštite IK03, komplet sa okvirom za nadgradnu ugradnju</t>
  </si>
  <si>
    <t>Dobava, ugradnja i spajanje vanjske nadgradne svjetiljke snage 5W led, 4000K, IP44</t>
  </si>
  <si>
    <t xml:space="preserve">Dobava, ugradnja i spajanje stropnog nadgradnog senzora pokreta, radijus djelovanja 360 stupnjeva, </t>
  </si>
  <si>
    <t>Dobava, ugradnja i spajanje nadgradne sigurnosne svjetiljke u pripravnom spoju, unutarnja ugradnja, Led izvor svjetlosti, autonomija min 2h</t>
  </si>
  <si>
    <t xml:space="preserve"> ELEKTRIČNA INSTALACIJA </t>
  </si>
  <si>
    <t>Dobava i polaganje kabela i vodiča sa štemanjem šliceva</t>
  </si>
  <si>
    <t>Dobava, ugradnja i spajanje modularnih sklopki i tipkala bijele boje, 230V, 10A:</t>
  </si>
  <si>
    <t xml:space="preserve">isklopna sklopka (2 modula) </t>
  </si>
  <si>
    <t xml:space="preserve">isklopna sklopka (1 modul) </t>
  </si>
  <si>
    <t>Ispitivanje kompletne električne instalacije, mjerenje otpora izolacije, otpora petlje, prorada strujnih zaštnih sklopki, mjerenje srednje rasvjetljenosti prostora, vizualni pregled</t>
  </si>
  <si>
    <t>Dobava i ugradnja telefonskog priključnog TK ormarića sa spajanjem:</t>
  </si>
  <si>
    <t>Ugradni telefonski priključni ormarić sa regletom, IP54, 200x160x110mm, komplet sa bravicom i ključem.</t>
  </si>
  <si>
    <t>Dobava i polaganje kabela u PVC tičino cijevi</t>
  </si>
  <si>
    <t>UTP CAT. 6</t>
  </si>
  <si>
    <t>optički kabel 6 nitni ( dovod )</t>
  </si>
  <si>
    <t>Dobava, ugradnja i spajanje RJ45 CAT 6 UTP i HDMI priključnica, modularno slaganje, bijela boja, podžbukna ugradnja:</t>
  </si>
  <si>
    <t>PVC kutija za 3 modula, beton</t>
  </si>
  <si>
    <t xml:space="preserve">nosivi okvir (3 modula) </t>
  </si>
  <si>
    <t xml:space="preserve">pokrovna ploča (3 modula) </t>
  </si>
  <si>
    <t>priključnica RJ45 CAT 6 UTP</t>
  </si>
  <si>
    <t>slijepi modul veličine 1 modul</t>
  </si>
  <si>
    <t>Dobava, ugradnja i komunikacijskog ormara. U ormar ugraditi slijedeću opremu:</t>
  </si>
  <si>
    <t>nadgradni ormar, 19", 9U, 600x500x395mm</t>
  </si>
  <si>
    <t xml:space="preserve">VENTILATOR  </t>
  </si>
  <si>
    <t>ŠINA IZJEDNAČENJA POTENCIJALA</t>
  </si>
  <si>
    <t>prespojni panel, 24U, neopklopljen</t>
  </si>
  <si>
    <t>polica fiksna</t>
  </si>
  <si>
    <t>DN-93603 keystone modul Digitus, c6, UTP, bezalatn</t>
  </si>
  <si>
    <t>AL 19AZ-OPT.LADICA BEZ PANELA-D</t>
  </si>
  <si>
    <t>AL 19AZ-12LC DUPLEX PANEL-D</t>
  </si>
  <si>
    <t>SPLICE KAZETA 12 NITI DN-96101-D</t>
  </si>
  <si>
    <t>ALWL SPOJNICA LC/LC SM DPLX DIGITUS DN-96007-1-D</t>
  </si>
  <si>
    <t>AL 9FPLC-02-SET PIGTAIL 9µm, 12 kom-D</t>
  </si>
  <si>
    <t xml:space="preserve">pres.kabel UTP cat.6 1m sivi </t>
  </si>
  <si>
    <t xml:space="preserve">SWITCH 8x10/100/1000 </t>
  </si>
  <si>
    <t>UPS 1000VA</t>
  </si>
  <si>
    <t>Dobava i ugradnja prenaponske zaštite na ulaznim paricama u telefonskom ormariću</t>
  </si>
  <si>
    <t>ISPITIVANJE I PUŠTANJE U RAD TELEFONSKE  INSTALACIJE  TE IZDAVANJE ATESTA ZA TEHNIČKI PREGLED</t>
  </si>
  <si>
    <t>NAPOMENA: Aktivna mrežna oprema nije predmet ovog troškovnika, te će se naknadno utvrditi prema stvarnim potrebama korisnika.</t>
  </si>
  <si>
    <t>8. RAZNI RADOVI</t>
  </si>
  <si>
    <t>A/ TROŠKOVNIK GRAĐEVINSKO OBRTNIČKIH RADOVA I STROJARSKIH INSTALACIJA</t>
  </si>
  <si>
    <t>8.1.</t>
  </si>
  <si>
    <t>8.2.</t>
  </si>
  <si>
    <t>A/ REKAPITULACIJA GRAĐEVINSKO OBRTNIČKIH RADOVA I STROJARSKIH INSTALACIJA</t>
  </si>
  <si>
    <t>B/ TROŠKOVNIK ELEKTROTEHNIČKIH INSTALACIJA</t>
  </si>
  <si>
    <t>REKAPITULACIJA RADOVA ELEKTROTEHNIČKIH INSTALACIJA</t>
  </si>
  <si>
    <t>UKUPNO GRAĐEVINSKO OBRTNIČKI RADOVI I STROJARSKE INSTALACIJE :</t>
  </si>
  <si>
    <t>SVEUKUPNO RADOVI UREĐENJA PROSTORA :</t>
  </si>
  <si>
    <t>UKUPNO RADOVI ELEKTROTEHNIČKIH INSTALACIJA:</t>
  </si>
  <si>
    <t>A/ GRAĐEVINSKO OBRTNIČKI RADOVI I STROJARSKE INSTALACIJE</t>
  </si>
  <si>
    <t>SVEUKUPNA REKAPITULACIJA UREĐENJA PROSTORA</t>
  </si>
  <si>
    <t>B/ RADOVI ELEKTROTEHNIČKIH INSTALACIJA</t>
  </si>
  <si>
    <t xml:space="preserve">Popravak oštećenih mjesta postojećeg hidroizolacijskog sloja ravnog krova vjetrobrana sporednog (bočnog) ulaza izvedenog od slojeva varene bitumenske trake i vrućeg bitumenskog premaza, u svemu u dogovoru i po nalogu nadzornog inženjera. Pod oštećenjima se podrazumijevaju mjesta gdje je hidroizolacijski sloj oštećen (ispucao, probijen, odljepljen od podloge ili slično). U cijenu uključen sav rad i materijal. Obračun po m2.  </t>
  </si>
  <si>
    <t>Dobava materijala i izrada pregradnog zida od gips kartonskim ploča s  obostranim oblaganjem s dvostrukim slojem gips kartonskih ploča debljine 12 ,5 mm, ukupne debljine zida  10 cm. Međuprostor između ploča popuniti pločama od hidrofobizirane mineralne vune debljine 8 cm kao Knauf Insulation DP 5 mak. L=0,035 W/mK. i obostrano postavljenom PVC folijom. Sve izvesti prema pravilima struke i prema uputama proizvođača GK ploča. U cijeni stavke uključen sav potreban rad i materijal te potrebne skele i i konstrukcije, bandažiranje spojeva te čišćenje prostora nakon izvedenih radova, do potpune gotovosti zida. Na mjestima ovjesa visećih elemenata  predvidjeti potrebna ojačanja u konstrukciji. Obračun po m2 izvedenog pregradnog zida s odbijanjem otvora za vrata u zidu.</t>
  </si>
  <si>
    <t>Dobava i ugradnja unutarnjih drvenih prozorskih klupčica karakteristika kao Helolit izrađene od čvrste, vodootporne ljepljene iverice, bijele boje. Stavka uključuje dobavu klupčice sa svim potrebnim dodacima i lementima te montažu klupćice sukladno uputstvima proizvođača, uključen sav potreban rad i materijal do potpune gotovosti. Obračun po komadu.</t>
  </si>
  <si>
    <t>Dobava i ugradnja vanjskih aluminijskih prozorskih klupčica karakteristika kao Fenorm izrađene od aluminjskog lima, zaštićene PVC folijom, u bijeloj boji.  Stavka uključuje dobavu klupčice sa svim potrebnim dodacima i lementima te montažu klupćice sukladno uputstvima proizvođača, uključen sav potreban rad i materijal do potpune gotovosti. Obračun po komadu.</t>
  </si>
  <si>
    <t>Dobava i ugradnja završnog hidoizolacijskog sloja od  sintetičke folije bijele boje debljine 1,5 mm karakteristka kao Mapeplan T Mf 15 s donje strane obložene poliesterskim geotekstilom 300g/m2, na ravnom krovu iznad vjetrobrana sporednog bočnog ulaza.  Folija se međusobno spajaju varenjim vrućim zrakom i mehaničkim pričvrščivanjem odgovarajućim pričvrsnicama – vijcima dužine ne manje od 15 cm u svemu prema uputstvima proizvođača. Folija se uzdiže na okolne zidove u visini cca 10 cm i pričvršćuje odgovarajućim metalnim (perforiranim) pričvrsnim profilom s vijcima. Sintetička folija mora ispunjavati zahtjeve prema normi HRN EN 13956. Vlačna čvrstoća ≥ 1100 N/50mm, otpornost na statičko opterećenje ≥ 20kg, otpornost na trganje ≥ 300N, posmična otpornost spojeva ≥ 650 N/50mm.  Ugradnju sintetičke folije izvesti u svemu i sukladno detalju i uputstvima proizvođača. U cijenu uračunati sav potreban osnovni i pomoćni rad i materijal do potpune gotovosti. Obračun po m2 ugrađene folije.</t>
  </si>
  <si>
    <t>Dobava i ugradnja kaširanog lima kao Mapeplan T trakasti profil na koje se lijepi sintetička folija.  Kaširani lim je razvijene širine cca 5 cm koji se ugrađuje odgovarajućih vijaka, sve prema detalju i uputstvima proizvođača. U cijenu uračunati sav potreban osnovni i pomoćni rad i materijal. Obračun po m' ugrađenog kutnog kaširanog lima.</t>
  </si>
  <si>
    <t xml:space="preserve">Izrada, dobava i ugradba prozora od petkomornog PVC  profila, ostakljenje  IZO  staklom. Doprozornik i okvir prozora, te pokrovne letvice izrađeni su iz PVC-a s 'kompletnim stolarskim okovom s »Oliva« ili »Baketa« zatvaračem.Dokazana zvučna izolacija Rw =32 Db, a koef. Prolaza topline U =1,1m2K. 'Ostakljenje IZO staklom d=(4+16+4) mm uključeno u stavku.  Sve ostalo prema tehničkim uvjetima. Ugradnja uključuje dopremu kompletnog prozora fco gradilište,'stolarsku ugradbu, stolarsko sastavljanje kod ugradnje složenijih prozora sa svim potrebnim pomočnim materijalom i priborom, uključujući ekspandirajuću spužvastu traku (RAL ugradnja) koja se bočno lijepi na doprozornik.Traka je paropropusna i vodonepropusna. U cijenu uključen sav potreban rad i materija, pomoćne skele i konstrukcije, do potpune gotovosti. </t>
  </si>
  <si>
    <t xml:space="preserve">Izrada, dobava i ugradba staklenih stijena s ostakljenim dvokrilnim vratima od petkomornog PVC  profila, ostakljenje  IZO  staklom. Doprozornik i okvir prozora, te pokrovne letvice izrađeni su iz PVC-a s 'kompletnim stolarskim okovom s »Oliva« ili »Baketa« zatvaračem.Dokazana zvučna izolacija Rw =32 Db, a koef. Prolaza topline U =1,1m2K. 'Ostakljenje IZO staklom d=(4+16+4) mm uključeno u stavku.  Sve ostalo prema tehničkim uvjetima. Ugradnja uključuje dopremu kompletnog prozora fco gradilište,'stolarsku ugradbu, stolarsko sastavljanje kod ugradnje složenijih prozora sa svim potrebnim pomočnim materijalom i priborom, uključujući ekspandirajuću spužvastu traku (RAL ugradnja) koja se bočno lijepi na doprozornik.Traka je paropropusna i vodonepropusna. U cijenu uključen sav potreban rad i materija, pomoćne skele i konstrukcije, do potpune gotovosti. </t>
  </si>
  <si>
    <t>Vanjska jedinica kao: “Mitsubishi“ MXZ-2D53VA</t>
  </si>
  <si>
    <t>Mitsubishi Electric MSZ-SF35VE</t>
  </si>
  <si>
    <t>“HL Hutterer &amp; Lechner GmbH”</t>
  </si>
  <si>
    <r>
      <t xml:space="preserve">Proizvođač i tip kao: </t>
    </r>
    <r>
      <rPr>
        <b/>
        <sz val="11"/>
        <rFont val="Calibri"/>
        <family val="2"/>
        <charset val="238"/>
        <scheme val="minor"/>
      </rPr>
      <t>“ARMACELL”</t>
    </r>
  </si>
  <si>
    <t>- ili jednakovrijedno F194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</si>
</sst>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kn&quot;"/>
    <numFmt numFmtId="165" formatCode="###."/>
    <numFmt numFmtId="166" formatCode="00000"/>
    <numFmt numFmtId="167" formatCode="#,##0.0"/>
  </numFmts>
  <fonts count="47">
    <font>
      <sz val="11"/>
      <color theme="1"/>
      <name val="Calibri"/>
      <family val="2"/>
      <charset val="238"/>
      <scheme val="minor"/>
    </font>
    <font>
      <sz val="11"/>
      <name val="Times New Roman"/>
      <family val="1"/>
      <charset val="238"/>
    </font>
    <font>
      <sz val="11"/>
      <name val="Calibri"/>
      <family val="2"/>
      <charset val="238"/>
    </font>
    <font>
      <sz val="11"/>
      <name val="Calibri"/>
      <family val="2"/>
      <charset val="238"/>
      <scheme val="minor"/>
    </font>
    <font>
      <i/>
      <sz val="11"/>
      <color theme="1"/>
      <name val="Calibri"/>
      <family val="2"/>
      <charset val="238"/>
      <scheme val="minor"/>
    </font>
    <font>
      <sz val="10"/>
      <name val="Arial"/>
      <family val="2"/>
      <charset val="238"/>
    </font>
    <font>
      <sz val="10"/>
      <name val="Arial CE"/>
      <family val="2"/>
      <charset val="238"/>
    </font>
    <font>
      <sz val="11"/>
      <name val="TopazFEF"/>
    </font>
    <font>
      <sz val="10"/>
      <name val="Calibri"/>
      <family val="2"/>
      <charset val="238"/>
      <scheme val="minor"/>
    </font>
    <font>
      <b/>
      <sz val="12"/>
      <name val="Calibri"/>
      <family val="2"/>
      <charset val="238"/>
      <scheme val="minor"/>
    </font>
    <font>
      <sz val="10"/>
      <name val="Times New Roman"/>
      <family val="1"/>
      <charset val="238"/>
    </font>
    <font>
      <sz val="11"/>
      <name val="CRO_Swiss_Light-Normal"/>
      <charset val="238"/>
    </font>
    <font>
      <sz val="10"/>
      <name val="Tahoma"/>
      <family val="2"/>
      <charset val="238"/>
    </font>
    <font>
      <b/>
      <sz val="10"/>
      <name val="Arial"/>
      <family val="2"/>
      <charset val="238"/>
    </font>
    <font>
      <b/>
      <sz val="11"/>
      <name val="Calibri"/>
      <family val="2"/>
      <charset val="238"/>
      <scheme val="minor"/>
    </font>
    <font>
      <u/>
      <sz val="11"/>
      <name val="Calibri"/>
      <family val="2"/>
      <charset val="238"/>
      <scheme val="minor"/>
    </font>
    <font>
      <vertAlign val="superscript"/>
      <sz val="11"/>
      <name val="Calibri"/>
      <family val="2"/>
      <charset val="238"/>
      <scheme val="minor"/>
    </font>
    <font>
      <sz val="10"/>
      <name val="Arial"/>
      <family val="2"/>
    </font>
    <font>
      <sz val="11"/>
      <name val="Symbol"/>
      <family val="1"/>
      <charset val="2"/>
    </font>
    <font>
      <b/>
      <sz val="12"/>
      <name val="Arial CE"/>
      <family val="2"/>
      <charset val="238"/>
    </font>
    <font>
      <sz val="12"/>
      <name val="Arial CE"/>
      <family val="2"/>
      <charset val="238"/>
    </font>
    <font>
      <b/>
      <sz val="10"/>
      <name val="Arial CE"/>
      <family val="2"/>
      <charset val="238"/>
    </font>
    <font>
      <b/>
      <i/>
      <sz val="10"/>
      <name val="Arial CE"/>
      <family val="2"/>
      <charset val="238"/>
    </font>
    <font>
      <sz val="10"/>
      <color indexed="12"/>
      <name val="Arial CE"/>
      <family val="2"/>
      <charset val="238"/>
    </font>
    <font>
      <sz val="11"/>
      <name val="TopazFEF"/>
      <family val="2"/>
      <charset val="238"/>
    </font>
    <font>
      <sz val="11"/>
      <name val="Arial CE"/>
      <family val="2"/>
      <charset val="238"/>
    </font>
    <font>
      <b/>
      <sz val="11"/>
      <name val="Arial CE"/>
      <family val="2"/>
      <charset val="238"/>
    </font>
    <font>
      <b/>
      <sz val="11"/>
      <color indexed="10"/>
      <name val="Arial CE"/>
      <family val="2"/>
      <charset val="238"/>
    </font>
    <font>
      <sz val="10"/>
      <name val="Symbol"/>
      <family val="1"/>
      <charset val="2"/>
    </font>
    <font>
      <vertAlign val="superscript"/>
      <sz val="10"/>
      <name val="Arial CE"/>
      <family val="2"/>
      <charset val="238"/>
    </font>
    <font>
      <sz val="10"/>
      <name val="Arial CE"/>
      <charset val="238"/>
    </font>
    <font>
      <vertAlign val="superscript"/>
      <sz val="12"/>
      <name val="Arial CE"/>
      <family val="2"/>
      <charset val="238"/>
    </font>
    <font>
      <sz val="11"/>
      <color indexed="14"/>
      <name val="Arial CE"/>
      <family val="2"/>
      <charset val="238"/>
    </font>
    <font>
      <sz val="10"/>
      <color indexed="10"/>
      <name val="Arial CE"/>
      <family val="2"/>
      <charset val="238"/>
    </font>
    <font>
      <b/>
      <i/>
      <u/>
      <sz val="10"/>
      <color indexed="14"/>
      <name val="Arial CE"/>
      <family val="2"/>
      <charset val="238"/>
    </font>
    <font>
      <sz val="10"/>
      <name val="Helv"/>
      <family val="2"/>
    </font>
    <font>
      <b/>
      <i/>
      <sz val="10"/>
      <color indexed="10"/>
      <name val="Arial CE"/>
      <family val="2"/>
      <charset val="238"/>
    </font>
    <font>
      <b/>
      <i/>
      <sz val="10"/>
      <color indexed="17"/>
      <name val="Arial CE"/>
      <family val="2"/>
      <charset val="238"/>
    </font>
    <font>
      <i/>
      <sz val="10"/>
      <color indexed="17"/>
      <name val="Arial CE"/>
      <family val="2"/>
      <charset val="238"/>
    </font>
    <font>
      <b/>
      <i/>
      <sz val="12"/>
      <color theme="1"/>
      <name val="Calibri"/>
      <family val="2"/>
      <charset val="238"/>
      <scheme val="minor"/>
    </font>
    <font>
      <b/>
      <i/>
      <sz val="12"/>
      <name val="Calibri"/>
      <family val="2"/>
      <charset val="238"/>
      <scheme val="minor"/>
    </font>
    <font>
      <b/>
      <i/>
      <sz val="11"/>
      <name val="Calibri"/>
      <family val="2"/>
      <charset val="238"/>
      <scheme val="minor"/>
    </font>
    <font>
      <b/>
      <i/>
      <sz val="11"/>
      <color theme="1"/>
      <name val="Calibri"/>
      <family val="2"/>
      <charset val="238"/>
      <scheme val="minor"/>
    </font>
    <font>
      <sz val="11"/>
      <color indexed="12"/>
      <name val="Calibri"/>
      <family val="2"/>
      <charset val="238"/>
      <scheme val="minor"/>
    </font>
    <font>
      <b/>
      <sz val="10"/>
      <name val="Arial CE"/>
      <charset val="238"/>
    </font>
    <font>
      <i/>
      <sz val="11"/>
      <name val="Calibri"/>
      <family val="2"/>
      <charset val="238"/>
      <scheme val="minor"/>
    </font>
    <font>
      <sz val="10.5"/>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24994659260841701"/>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thin">
        <color theme="0" tint="-0.24994659260841701"/>
      </top>
      <bottom style="thin">
        <color theme="0" tint="-0.24994659260841701"/>
      </bottom>
      <diagonal/>
    </border>
  </borders>
  <cellStyleXfs count="7">
    <xf numFmtId="0" fontId="0" fillId="0" borderId="0"/>
    <xf numFmtId="0" fontId="5" fillId="0" borderId="0"/>
    <xf numFmtId="0" fontId="7" fillId="0" borderId="0" applyProtection="0">
      <alignment horizontal="left" vertical="top"/>
    </xf>
    <xf numFmtId="0" fontId="6" fillId="0" borderId="0"/>
    <xf numFmtId="0" fontId="6" fillId="0" borderId="0"/>
    <xf numFmtId="0" fontId="5" fillId="0" borderId="0"/>
    <xf numFmtId="0" fontId="24" fillId="0" borderId="0" applyProtection="0">
      <alignment horizontal="left" vertical="top"/>
    </xf>
  </cellStyleXfs>
  <cellXfs count="335">
    <xf numFmtId="0" fontId="0" fillId="0" borderId="0" xfId="0"/>
    <xf numFmtId="0" fontId="0" fillId="0" borderId="0" xfId="0" applyFont="1"/>
    <xf numFmtId="0" fontId="3" fillId="0" borderId="0" xfId="0" quotePrefix="1" applyFont="1" applyAlignment="1" applyProtection="1">
      <alignment horizontal="justify" vertical="justify" wrapText="1"/>
    </xf>
    <xf numFmtId="0" fontId="0" fillId="2" borderId="0" xfId="0" applyFont="1" applyFill="1"/>
    <xf numFmtId="0" fontId="11" fillId="0" borderId="0" xfId="0" applyFont="1" applyAlignment="1" applyProtection="1">
      <alignment horizontal="center" wrapText="1"/>
    </xf>
    <xf numFmtId="0" fontId="0" fillId="0" borderId="0" xfId="0" applyFill="1"/>
    <xf numFmtId="0" fontId="4" fillId="0" borderId="0" xfId="0" applyFont="1"/>
    <xf numFmtId="0" fontId="39" fillId="0" borderId="0" xfId="0" applyFont="1" applyAlignment="1">
      <alignment horizontal="right"/>
    </xf>
    <xf numFmtId="0" fontId="3" fillId="2" borderId="0" xfId="0" applyFont="1" applyFill="1" applyAlignment="1" applyProtection="1">
      <alignment horizontal="justify" vertical="justify" wrapText="1"/>
    </xf>
    <xf numFmtId="0" fontId="3" fillId="2" borderId="0" xfId="0" quotePrefix="1" applyFont="1" applyFill="1" applyAlignment="1" applyProtection="1">
      <alignment horizontal="justify" vertical="top" wrapText="1"/>
    </xf>
    <xf numFmtId="0" fontId="2" fillId="2" borderId="0" xfId="0" applyFont="1" applyFill="1" applyBorder="1" applyAlignment="1" applyProtection="1">
      <alignment vertical="top" wrapText="1"/>
    </xf>
    <xf numFmtId="0" fontId="2" fillId="2" borderId="0" xfId="0" applyFont="1" applyFill="1" applyBorder="1" applyAlignment="1" applyProtection="1">
      <alignment horizontal="justify" vertical="top" wrapText="1"/>
    </xf>
    <xf numFmtId="0" fontId="0" fillId="0" borderId="0" xfId="0" applyProtection="1"/>
    <xf numFmtId="0" fontId="1" fillId="0" borderId="0" xfId="0" applyFont="1" applyAlignment="1" applyProtection="1">
      <alignment horizontal="center" vertical="center"/>
    </xf>
    <xf numFmtId="0" fontId="3" fillId="2" borderId="0" xfId="0" applyFont="1" applyFill="1" applyAlignment="1" applyProtection="1">
      <alignment horizontal="center" vertical="center"/>
    </xf>
    <xf numFmtId="2" fontId="3" fillId="2" borderId="0" xfId="0" applyNumberFormat="1" applyFont="1" applyFill="1" applyAlignment="1" applyProtection="1">
      <alignment horizontal="justify" vertical="top" wrapText="1"/>
    </xf>
    <xf numFmtId="0" fontId="0" fillId="0" borderId="0" xfId="0" applyFill="1" applyProtection="1"/>
    <xf numFmtId="0" fontId="3" fillId="2" borderId="0" xfId="0" applyFont="1" applyFill="1" applyAlignment="1" applyProtection="1">
      <alignment horizontal="justify" vertical="center" wrapText="1"/>
    </xf>
    <xf numFmtId="0" fontId="12" fillId="2" borderId="0" xfId="0" applyFont="1" applyFill="1" applyAlignment="1" applyProtection="1">
      <alignment vertical="top" wrapText="1"/>
    </xf>
    <xf numFmtId="0" fontId="3" fillId="2" borderId="0" xfId="0" applyFont="1" applyFill="1" applyBorder="1" applyAlignment="1" applyProtection="1">
      <alignment horizontal="center" wrapText="1"/>
    </xf>
    <xf numFmtId="4" fontId="3" fillId="0" borderId="3" xfId="0" applyNumberFormat="1" applyFont="1" applyFill="1" applyBorder="1" applyAlignment="1" applyProtection="1">
      <alignment horizontal="center" wrapText="1"/>
    </xf>
    <xf numFmtId="0" fontId="3" fillId="2" borderId="0" xfId="0" applyFont="1" applyFill="1" applyAlignment="1" applyProtection="1">
      <alignment vertical="top" wrapText="1"/>
    </xf>
    <xf numFmtId="0" fontId="12" fillId="0" borderId="0" xfId="0" applyFont="1" applyAlignment="1" applyProtection="1">
      <alignment vertical="top" wrapText="1"/>
    </xf>
    <xf numFmtId="0" fontId="3" fillId="0" borderId="0" xfId="0" applyFont="1" applyBorder="1" applyAlignment="1" applyProtection="1">
      <alignment horizontal="center" wrapText="1"/>
    </xf>
    <xf numFmtId="4" fontId="3" fillId="0" borderId="5" xfId="0" applyNumberFormat="1" applyFont="1" applyFill="1" applyBorder="1" applyAlignment="1" applyProtection="1">
      <alignment horizontal="center" wrapText="1"/>
    </xf>
    <xf numFmtId="0" fontId="13" fillId="0" borderId="0" xfId="0" applyFont="1" applyProtection="1"/>
    <xf numFmtId="0" fontId="5" fillId="0" borderId="0" xfId="0" applyFont="1" applyProtection="1"/>
    <xf numFmtId="0" fontId="13" fillId="0" borderId="0" xfId="0" applyFont="1" applyAlignment="1" applyProtection="1">
      <alignment horizontal="center"/>
    </xf>
    <xf numFmtId="0" fontId="14" fillId="2" borderId="0" xfId="0" applyFont="1" applyFill="1" applyAlignment="1" applyProtection="1"/>
    <xf numFmtId="0" fontId="3" fillId="2" borderId="0" xfId="0" applyFont="1" applyFill="1" applyProtection="1"/>
    <xf numFmtId="0" fontId="3" fillId="2" borderId="0" xfId="0" applyFont="1" applyFill="1" applyAlignment="1" applyProtection="1"/>
    <xf numFmtId="0" fontId="15" fillId="2" borderId="0" xfId="0" applyFont="1" applyFill="1" applyAlignment="1" applyProtection="1"/>
    <xf numFmtId="0" fontId="5" fillId="2" borderId="0" xfId="0" applyFont="1" applyFill="1" applyProtection="1"/>
    <xf numFmtId="0" fontId="14" fillId="2" borderId="0" xfId="0" applyFont="1" applyFill="1" applyProtection="1"/>
    <xf numFmtId="49" fontId="3" fillId="2" borderId="0" xfId="0" applyNumberFormat="1" applyFont="1" applyFill="1" applyAlignment="1" applyProtection="1"/>
    <xf numFmtId="0" fontId="17" fillId="2" borderId="0" xfId="0" applyFont="1" applyFill="1" applyAlignment="1" applyProtection="1">
      <alignment horizontal="left"/>
    </xf>
    <xf numFmtId="0" fontId="17" fillId="0" borderId="0" xfId="0" applyNumberFormat="1" applyFont="1" applyAlignment="1" applyProtection="1">
      <alignment horizontal="center"/>
    </xf>
    <xf numFmtId="0" fontId="5" fillId="0" borderId="0" xfId="0" applyFont="1" applyBorder="1" applyAlignment="1" applyProtection="1">
      <alignment horizontal="center"/>
    </xf>
    <xf numFmtId="0" fontId="13" fillId="2" borderId="0" xfId="0" applyFont="1" applyFill="1" applyAlignment="1" applyProtection="1"/>
    <xf numFmtId="0" fontId="5" fillId="2" borderId="0" xfId="0" applyFont="1" applyFill="1" applyAlignment="1" applyProtection="1"/>
    <xf numFmtId="0" fontId="3" fillId="0" borderId="0" xfId="3" applyFont="1" applyFill="1" applyAlignment="1" applyProtection="1">
      <alignment horizontal="justify" vertical="center"/>
    </xf>
    <xf numFmtId="0" fontId="41" fillId="0" borderId="0" xfId="0" applyFont="1" applyFill="1" applyBorder="1" applyAlignment="1" applyProtection="1">
      <alignment horizontal="center" vertical="center" wrapText="1"/>
    </xf>
    <xf numFmtId="0" fontId="6" fillId="0" borderId="0" xfId="0" applyFont="1" applyFill="1" applyBorder="1" applyProtection="1"/>
    <xf numFmtId="0" fontId="6" fillId="0" borderId="0" xfId="4" applyProtection="1"/>
    <xf numFmtId="0" fontId="21" fillId="3" borderId="0" xfId="4" applyFont="1" applyFill="1" applyBorder="1" applyAlignment="1" applyProtection="1">
      <alignment horizontal="justify" vertical="top" wrapText="1"/>
    </xf>
    <xf numFmtId="0" fontId="6" fillId="3" borderId="0" xfId="4" applyFill="1" applyBorder="1" applyAlignment="1" applyProtection="1">
      <alignment horizontal="center"/>
    </xf>
    <xf numFmtId="4" fontId="6" fillId="3" borderId="0" xfId="4" applyNumberFormat="1" applyFill="1" applyBorder="1" applyAlignment="1" applyProtection="1">
      <alignment horizontal="right"/>
    </xf>
    <xf numFmtId="0" fontId="6" fillId="0" borderId="0" xfId="0" applyFont="1" applyBorder="1" applyProtection="1"/>
    <xf numFmtId="0" fontId="6" fillId="0" borderId="0" xfId="4" applyAlignment="1" applyProtection="1">
      <alignment horizontal="justify" vertical="top" wrapText="1"/>
    </xf>
    <xf numFmtId="0" fontId="6" fillId="0" borderId="0" xfId="4" applyBorder="1" applyAlignment="1" applyProtection="1">
      <alignment horizontal="center"/>
    </xf>
    <xf numFmtId="4" fontId="6" fillId="0" borderId="0" xfId="4" applyNumberFormat="1" applyBorder="1" applyAlignment="1" applyProtection="1">
      <alignment horizontal="right"/>
    </xf>
    <xf numFmtId="0" fontId="6" fillId="0" borderId="0" xfId="4" applyFont="1" applyAlignment="1" applyProtection="1">
      <alignment horizontal="center" vertical="top"/>
    </xf>
    <xf numFmtId="0" fontId="6" fillId="0" borderId="9" xfId="0" applyFont="1" applyBorder="1" applyAlignment="1" applyProtection="1">
      <alignment horizontal="center" vertical="top"/>
    </xf>
    <xf numFmtId="0" fontId="6" fillId="3" borderId="9" xfId="0" applyFont="1" applyFill="1" applyBorder="1" applyAlignment="1" applyProtection="1">
      <alignment horizontal="center" vertical="justify" wrapText="1"/>
    </xf>
    <xf numFmtId="166" fontId="0" fillId="3" borderId="9" xfId="0" applyNumberFormat="1" applyFont="1" applyFill="1" applyBorder="1" applyAlignment="1" applyProtection="1">
      <alignment horizontal="center" vertical="top" wrapText="1"/>
    </xf>
    <xf numFmtId="4" fontId="0" fillId="3" borderId="9" xfId="0" applyNumberFormat="1" applyFont="1" applyFill="1" applyBorder="1" applyAlignment="1" applyProtection="1">
      <alignment horizontal="center" vertical="top" wrapText="1"/>
    </xf>
    <xf numFmtId="0" fontId="21" fillId="0" borderId="0" xfId="0" applyFont="1" applyBorder="1" applyAlignment="1" applyProtection="1">
      <alignment horizontal="center" vertical="top"/>
    </xf>
    <xf numFmtId="0" fontId="6" fillId="0" borderId="0" xfId="0" applyFont="1" applyBorder="1" applyAlignment="1" applyProtection="1">
      <alignment vertical="justify" wrapText="1"/>
    </xf>
    <xf numFmtId="166" fontId="0" fillId="0" borderId="0" xfId="0" applyNumberFormat="1" applyFont="1" applyBorder="1" applyAlignment="1" applyProtection="1">
      <alignment horizontal="center" vertical="top" wrapText="1"/>
    </xf>
    <xf numFmtId="4" fontId="0" fillId="0" borderId="0" xfId="0" applyNumberFormat="1" applyFont="1" applyBorder="1" applyAlignment="1" applyProtection="1">
      <alignment horizontal="center" vertical="top" wrapText="1"/>
    </xf>
    <xf numFmtId="0" fontId="6" fillId="0" borderId="10" xfId="0" applyFont="1" applyFill="1" applyBorder="1" applyAlignment="1" applyProtection="1">
      <alignment horizontal="center" vertical="top"/>
    </xf>
    <xf numFmtId="0" fontId="6" fillId="3" borderId="11" xfId="0" applyFont="1" applyFill="1" applyBorder="1" applyAlignment="1" applyProtection="1">
      <alignment vertical="top"/>
    </xf>
    <xf numFmtId="0" fontId="6" fillId="3" borderId="11" xfId="0" applyFont="1" applyFill="1" applyBorder="1" applyAlignment="1" applyProtection="1">
      <alignment horizontal="center"/>
    </xf>
    <xf numFmtId="0" fontId="6" fillId="3" borderId="11" xfId="0" applyFont="1" applyFill="1" applyBorder="1" applyProtection="1"/>
    <xf numFmtId="0" fontId="6" fillId="3" borderId="12" xfId="0" applyFont="1" applyFill="1" applyBorder="1" applyProtection="1"/>
    <xf numFmtId="0" fontId="25" fillId="0" borderId="0" xfId="0" applyFont="1" applyFill="1" applyBorder="1" applyProtection="1"/>
    <xf numFmtId="0" fontId="26" fillId="0" borderId="0" xfId="0" applyFont="1" applyFill="1" applyBorder="1" applyAlignment="1" applyProtection="1">
      <alignment horizontal="center" vertical="top"/>
    </xf>
    <xf numFmtId="0" fontId="26" fillId="0" borderId="0" xfId="2" applyFont="1" applyFill="1" applyBorder="1" applyAlignment="1" applyProtection="1">
      <alignment horizontal="justify" vertical="top" wrapText="1"/>
    </xf>
    <xf numFmtId="0" fontId="6" fillId="0" borderId="0" xfId="0" applyFont="1" applyFill="1" applyBorder="1" applyAlignment="1" applyProtection="1">
      <alignment horizontal="center"/>
    </xf>
    <xf numFmtId="2" fontId="6" fillId="0" borderId="0" xfId="0" applyNumberFormat="1" applyFont="1" applyFill="1" applyBorder="1" applyAlignment="1" applyProtection="1"/>
    <xf numFmtId="0" fontId="6" fillId="0" borderId="0" xfId="0" applyFont="1" applyBorder="1" applyAlignment="1" applyProtection="1">
      <alignment horizontal="center" vertical="top"/>
    </xf>
    <xf numFmtId="0" fontId="6" fillId="0" borderId="0" xfId="2" applyFont="1" applyBorder="1" applyAlignment="1" applyProtection="1">
      <alignment horizontal="justify" vertical="top" wrapText="1"/>
    </xf>
    <xf numFmtId="0" fontId="6" fillId="0" borderId="0" xfId="0" applyFont="1" applyBorder="1" applyAlignment="1" applyProtection="1">
      <alignment horizontal="center"/>
    </xf>
    <xf numFmtId="4" fontId="6" fillId="0" borderId="0" xfId="0" applyNumberFormat="1" applyFont="1" applyBorder="1" applyAlignment="1" applyProtection="1"/>
    <xf numFmtId="2" fontId="6" fillId="0" borderId="0" xfId="0" applyNumberFormat="1" applyFont="1" applyBorder="1" applyAlignment="1" applyProtection="1">
      <alignment horizontal="right"/>
    </xf>
    <xf numFmtId="0" fontId="21" fillId="0" borderId="0" xfId="0" applyFont="1" applyBorder="1" applyAlignment="1" applyProtection="1">
      <alignment horizontal="center" vertical="center"/>
    </xf>
    <xf numFmtId="0" fontId="6" fillId="0" borderId="0" xfId="2" applyFont="1" applyBorder="1" applyAlignment="1" applyProtection="1">
      <alignment vertical="justify" wrapText="1"/>
    </xf>
    <xf numFmtId="0" fontId="6" fillId="0" borderId="7" xfId="0" applyFont="1" applyBorder="1" applyAlignment="1" applyProtection="1">
      <alignment horizontal="center" vertical="center"/>
    </xf>
    <xf numFmtId="4" fontId="6" fillId="0" borderId="7" xfId="0" applyNumberFormat="1" applyFont="1" applyBorder="1" applyAlignment="1" applyProtection="1"/>
    <xf numFmtId="2" fontId="6" fillId="0" borderId="7" xfId="0" applyNumberFormat="1" applyFont="1" applyBorder="1" applyAlignment="1" applyProtection="1">
      <alignment horizontal="right"/>
    </xf>
    <xf numFmtId="0" fontId="21" fillId="0" borderId="0" xfId="5" applyFont="1" applyBorder="1" applyAlignment="1" applyProtection="1">
      <alignment horizontal="center" vertical="center"/>
    </xf>
    <xf numFmtId="0" fontId="0" fillId="0" borderId="0" xfId="0" applyFont="1" applyBorder="1" applyAlignment="1" applyProtection="1">
      <alignment horizontal="justify" wrapText="1"/>
    </xf>
    <xf numFmtId="0" fontId="6" fillId="0" borderId="7" xfId="0" applyFont="1" applyBorder="1" applyAlignment="1" applyProtection="1">
      <alignment horizontal="center"/>
    </xf>
    <xf numFmtId="2" fontId="6" fillId="0" borderId="7" xfId="0" applyNumberFormat="1" applyFont="1" applyBorder="1" applyAlignment="1" applyProtection="1"/>
    <xf numFmtId="0" fontId="0" fillId="0" borderId="0" xfId="0" applyFont="1" applyBorder="1" applyAlignment="1" applyProtection="1">
      <alignment horizontal="justify" vertical="top" wrapText="1"/>
    </xf>
    <xf numFmtId="0" fontId="6" fillId="0" borderId="0" xfId="2" applyFont="1" applyFill="1" applyBorder="1" applyAlignment="1" applyProtection="1">
      <alignment vertical="justify" wrapText="1"/>
    </xf>
    <xf numFmtId="0" fontId="6" fillId="0" borderId="13" xfId="0" applyFont="1" applyBorder="1" applyAlignment="1" applyProtection="1">
      <alignment horizontal="center" vertical="center"/>
    </xf>
    <xf numFmtId="0" fontId="6" fillId="0" borderId="1" xfId="0" applyFont="1" applyBorder="1" applyAlignment="1" applyProtection="1">
      <alignment horizontal="center"/>
    </xf>
    <xf numFmtId="4" fontId="6" fillId="0" borderId="1" xfId="0" applyNumberFormat="1" applyFont="1" applyBorder="1" applyAlignment="1" applyProtection="1"/>
    <xf numFmtId="0" fontId="6" fillId="0" borderId="0" xfId="0" applyFont="1" applyBorder="1" applyAlignment="1" applyProtection="1">
      <alignment horizontal="center" vertical="center"/>
    </xf>
    <xf numFmtId="0" fontId="6" fillId="0" borderId="2" xfId="2" applyFont="1" applyBorder="1" applyAlignment="1" applyProtection="1">
      <alignment vertical="justify" wrapText="1"/>
    </xf>
    <xf numFmtId="0" fontId="6" fillId="0" borderId="14" xfId="0" applyFont="1" applyBorder="1" applyAlignment="1" applyProtection="1">
      <alignment horizontal="center" vertical="center"/>
    </xf>
    <xf numFmtId="4" fontId="6" fillId="0" borderId="14" xfId="0" applyNumberFormat="1" applyFont="1" applyBorder="1" applyAlignment="1" applyProtection="1">
      <alignment horizontal="right"/>
    </xf>
    <xf numFmtId="0" fontId="2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21" fillId="0" borderId="2" xfId="2" applyFont="1" applyBorder="1" applyAlignment="1" applyProtection="1">
      <alignment vertical="justify" wrapText="1"/>
    </xf>
    <xf numFmtId="0" fontId="21" fillId="0" borderId="14" xfId="0" applyFont="1" applyBorder="1" applyAlignment="1" applyProtection="1">
      <alignment horizontal="center" vertical="center"/>
    </xf>
    <xf numFmtId="4" fontId="21" fillId="0" borderId="14" xfId="0" applyNumberFormat="1" applyFont="1" applyBorder="1" applyAlignment="1" applyProtection="1">
      <alignment horizontal="right"/>
    </xf>
    <xf numFmtId="0" fontId="6" fillId="3" borderId="10" xfId="0" applyFont="1" applyFill="1" applyBorder="1" applyAlignment="1" applyProtection="1">
      <alignment horizontal="justify" vertical="top" wrapText="1"/>
    </xf>
    <xf numFmtId="0" fontId="0" fillId="3" borderId="11" xfId="0" applyFont="1" applyFill="1" applyBorder="1" applyAlignment="1" applyProtection="1">
      <alignment horizontal="center"/>
    </xf>
    <xf numFmtId="0" fontId="0" fillId="3" borderId="11" xfId="0" applyFont="1" applyFill="1" applyBorder="1" applyProtection="1"/>
    <xf numFmtId="4" fontId="6" fillId="3" borderId="12" xfId="0" applyNumberFormat="1" applyFont="1" applyFill="1" applyBorder="1" applyProtection="1"/>
    <xf numFmtId="0" fontId="21" fillId="0" borderId="0" xfId="0" applyFont="1" applyBorder="1" applyAlignment="1" applyProtection="1">
      <alignment horizontal="justify" vertical="top" wrapText="1"/>
    </xf>
    <xf numFmtId="0" fontId="0" fillId="0" borderId="0" xfId="0" applyBorder="1" applyAlignment="1" applyProtection="1">
      <alignment horizontal="center"/>
    </xf>
    <xf numFmtId="0" fontId="0" fillId="0" borderId="0" xfId="0" applyBorder="1" applyProtection="1"/>
    <xf numFmtId="167" fontId="21" fillId="0" borderId="0" xfId="0" applyNumberFormat="1" applyFont="1" applyBorder="1" applyProtection="1"/>
    <xf numFmtId="0" fontId="6" fillId="0" borderId="0" xfId="0" applyFont="1" applyFill="1" applyAlignment="1" applyProtection="1">
      <alignment horizontal="center" vertical="top"/>
    </xf>
    <xf numFmtId="0" fontId="6" fillId="0" borderId="0" xfId="0" applyFont="1" applyFill="1" applyAlignment="1" applyProtection="1">
      <alignment vertical="top"/>
    </xf>
    <xf numFmtId="0" fontId="27" fillId="0" borderId="0" xfId="0" applyFont="1" applyFill="1" applyBorder="1" applyAlignment="1" applyProtection="1">
      <alignment horizontal="center" vertical="top"/>
    </xf>
    <xf numFmtId="0" fontId="27" fillId="0" borderId="0" xfId="2" applyFont="1" applyFill="1" applyBorder="1" applyAlignment="1" applyProtection="1">
      <alignment vertical="justify" wrapText="1"/>
    </xf>
    <xf numFmtId="4" fontId="6" fillId="0" borderId="0" xfId="0" applyNumberFormat="1" applyFont="1" applyFill="1" applyBorder="1" applyAlignment="1" applyProtection="1"/>
    <xf numFmtId="0" fontId="6" fillId="0" borderId="7" xfId="6" applyFont="1" applyBorder="1" applyAlignment="1" applyProtection="1">
      <alignment horizontal="center"/>
    </xf>
    <xf numFmtId="4" fontId="6" fillId="0" borderId="7" xfId="6" applyNumberFormat="1" applyFont="1" applyBorder="1" applyAlignment="1" applyProtection="1"/>
    <xf numFmtId="4" fontId="6" fillId="0" borderId="7" xfId="2" applyNumberFormat="1" applyFont="1" applyBorder="1" applyAlignment="1" applyProtection="1"/>
    <xf numFmtId="0" fontId="21" fillId="0" borderId="0" xfId="6" applyFont="1" applyAlignment="1" applyProtection="1">
      <alignment horizontal="center" vertical="top"/>
    </xf>
    <xf numFmtId="0" fontId="28" fillId="0" borderId="0" xfId="6" applyFont="1" applyAlignment="1" applyProtection="1">
      <alignment horizontal="justify" vertical="top" wrapText="1"/>
    </xf>
    <xf numFmtId="0" fontId="6" fillId="0" borderId="0" xfId="6" applyFont="1" applyBorder="1" applyAlignment="1" applyProtection="1">
      <alignment horizontal="center"/>
    </xf>
    <xf numFmtId="4" fontId="6" fillId="0" borderId="0" xfId="6" applyNumberFormat="1" applyFont="1" applyBorder="1" applyAlignment="1" applyProtection="1"/>
    <xf numFmtId="0" fontId="6" fillId="0" borderId="0" xfId="2" applyFont="1" applyBorder="1" applyAlignment="1" applyProtection="1">
      <alignment horizontal="center"/>
    </xf>
    <xf numFmtId="0" fontId="6" fillId="0" borderId="0" xfId="2" applyFont="1" applyAlignment="1" applyProtection="1">
      <alignment vertical="justify" wrapText="1"/>
    </xf>
    <xf numFmtId="0" fontId="6" fillId="0" borderId="7" xfId="2" applyFont="1" applyBorder="1" applyAlignment="1" applyProtection="1">
      <alignment horizontal="center"/>
    </xf>
    <xf numFmtId="4" fontId="30" fillId="0" borderId="7" xfId="0" applyNumberFormat="1" applyFont="1" applyBorder="1" applyAlignment="1" applyProtection="1"/>
    <xf numFmtId="4" fontId="30" fillId="0" borderId="7" xfId="2" applyNumberFormat="1" applyFont="1" applyBorder="1" applyAlignment="1" applyProtection="1"/>
    <xf numFmtId="0" fontId="27" fillId="0" borderId="0" xfId="2" applyFont="1" applyFill="1" applyBorder="1" applyAlignment="1" applyProtection="1">
      <alignment horizontal="justify" vertical="top" wrapText="1"/>
    </xf>
    <xf numFmtId="0" fontId="6" fillId="0" borderId="0" xfId="6" applyFont="1" applyAlignment="1" applyProtection="1">
      <alignment horizontal="center" vertical="top"/>
    </xf>
    <xf numFmtId="0" fontId="6" fillId="0" borderId="0" xfId="6" applyFont="1" applyAlignment="1" applyProtection="1">
      <alignment horizontal="justify" vertical="top" wrapText="1"/>
    </xf>
    <xf numFmtId="0" fontId="6" fillId="0" borderId="0" xfId="6" applyFont="1" applyAlignment="1" applyProtection="1">
      <alignment horizontal="center"/>
    </xf>
    <xf numFmtId="4" fontId="6" fillId="0" borderId="7" xfId="0" applyNumberFormat="1" applyFont="1" applyBorder="1" applyAlignment="1" applyProtection="1">
      <alignment horizontal="right"/>
    </xf>
    <xf numFmtId="0" fontId="21" fillId="0" borderId="0" xfId="2" applyFont="1" applyAlignment="1" applyProtection="1">
      <alignment horizontal="center" vertical="top"/>
    </xf>
    <xf numFmtId="0" fontId="6" fillId="0" borderId="0" xfId="2" applyFont="1" applyAlignment="1" applyProtection="1">
      <alignment horizontal="justify" vertical="top" wrapText="1"/>
    </xf>
    <xf numFmtId="0" fontId="6" fillId="0" borderId="13" xfId="2" applyFont="1" applyBorder="1" applyAlignment="1" applyProtection="1">
      <alignment horizontal="center"/>
    </xf>
    <xf numFmtId="0" fontId="6" fillId="0" borderId="0" xfId="2" applyFont="1" applyAlignment="1" applyProtection="1">
      <alignment horizontal="center" vertical="top"/>
    </xf>
    <xf numFmtId="4" fontId="6" fillId="0" borderId="0" xfId="2" applyNumberFormat="1" applyFont="1" applyBorder="1" applyAlignment="1" applyProtection="1">
      <alignment horizontal="right"/>
    </xf>
    <xf numFmtId="4" fontId="6" fillId="0" borderId="0" xfId="2" applyNumberFormat="1" applyFont="1" applyBorder="1" applyAlignment="1" applyProtection="1"/>
    <xf numFmtId="0" fontId="6" fillId="0" borderId="0" xfId="2" applyFont="1" applyAlignment="1" applyProtection="1">
      <alignment horizontal="left" vertical="top" wrapText="1"/>
    </xf>
    <xf numFmtId="0" fontId="31" fillId="0" borderId="0" xfId="2" applyFont="1" applyAlignment="1" applyProtection="1">
      <alignment horizontal="center" vertical="top" wrapText="1"/>
    </xf>
    <xf numFmtId="2" fontId="6" fillId="0" borderId="0" xfId="0" applyNumberFormat="1" applyFont="1" applyBorder="1" applyAlignment="1" applyProtection="1"/>
    <xf numFmtId="0" fontId="6" fillId="0" borderId="0" xfId="6" applyFont="1" applyAlignment="1" applyProtection="1">
      <alignment vertical="justify" wrapText="1"/>
    </xf>
    <xf numFmtId="2" fontId="6" fillId="0" borderId="0" xfId="0" applyNumberFormat="1" applyFont="1" applyBorder="1" applyAlignment="1" applyProtection="1">
      <alignment horizontal="center"/>
    </xf>
    <xf numFmtId="0" fontId="6" fillId="0" borderId="0" xfId="0" applyFont="1" applyBorder="1" applyAlignment="1" applyProtection="1">
      <alignment wrapText="1"/>
    </xf>
    <xf numFmtId="0" fontId="6" fillId="0" borderId="0" xfId="0" applyFont="1" applyBorder="1" applyAlignment="1" applyProtection="1"/>
    <xf numFmtId="0" fontId="6" fillId="0" borderId="0" xfId="0" applyFont="1" applyFill="1" applyBorder="1" applyAlignment="1" applyProtection="1">
      <alignment horizontal="center" vertical="top"/>
    </xf>
    <xf numFmtId="0" fontId="6" fillId="3" borderId="10" xfId="0" applyFont="1" applyFill="1" applyBorder="1" applyAlignment="1" applyProtection="1">
      <alignment horizontal="justify" vertical="center" wrapText="1"/>
    </xf>
    <xf numFmtId="0" fontId="0" fillId="3" borderId="11" xfId="0" applyFont="1" applyFill="1" applyBorder="1" applyAlignment="1" applyProtection="1">
      <alignment horizontal="center" vertical="center"/>
    </xf>
    <xf numFmtId="0" fontId="0" fillId="3" borderId="11" xfId="0" applyFont="1" applyFill="1" applyBorder="1" applyAlignment="1" applyProtection="1">
      <alignment vertical="center"/>
    </xf>
    <xf numFmtId="4" fontId="6" fillId="3" borderId="12" xfId="0" applyNumberFormat="1" applyFont="1" applyFill="1" applyBorder="1" applyAlignment="1" applyProtection="1">
      <alignment vertical="center"/>
    </xf>
    <xf numFmtId="0" fontId="6" fillId="0" borderId="0" xfId="6" applyFont="1" applyFill="1" applyBorder="1" applyAlignment="1" applyProtection="1">
      <alignment horizontal="center"/>
    </xf>
    <xf numFmtId="0" fontId="6" fillId="0" borderId="0" xfId="0" applyFont="1" applyFill="1" applyBorder="1" applyAlignment="1" applyProtection="1">
      <alignment horizontal="justify" vertical="top" wrapText="1"/>
    </xf>
    <xf numFmtId="0" fontId="0" fillId="0" borderId="0" xfId="0" applyFont="1" applyFill="1" applyBorder="1" applyAlignment="1" applyProtection="1">
      <alignment horizontal="center"/>
    </xf>
    <xf numFmtId="0" fontId="0" fillId="0" borderId="0" xfId="0" applyFont="1" applyFill="1" applyBorder="1" applyProtection="1"/>
    <xf numFmtId="167" fontId="6" fillId="0" borderId="0" xfId="0" applyNumberFormat="1" applyFont="1" applyFill="1" applyBorder="1" applyProtection="1"/>
    <xf numFmtId="0" fontId="6" fillId="3" borderId="0" xfId="0" applyFont="1" applyFill="1" applyAlignment="1" applyProtection="1">
      <alignment vertical="top"/>
    </xf>
    <xf numFmtId="0" fontId="6" fillId="3" borderId="0" xfId="0" applyFont="1" applyFill="1" applyBorder="1" applyAlignment="1" applyProtection="1">
      <alignment horizontal="center"/>
    </xf>
    <xf numFmtId="0" fontId="6" fillId="3" borderId="0" xfId="0" applyFont="1" applyFill="1" applyBorder="1" applyProtection="1"/>
    <xf numFmtId="0" fontId="26" fillId="0" borderId="0" xfId="0" applyFont="1" applyFill="1" applyBorder="1" applyAlignment="1" applyProtection="1">
      <alignment vertical="justify" wrapText="1"/>
    </xf>
    <xf numFmtId="0" fontId="25" fillId="0" borderId="0" xfId="0" applyFont="1" applyFill="1" applyBorder="1" applyAlignment="1" applyProtection="1">
      <alignment horizontal="center"/>
    </xf>
    <xf numFmtId="4" fontId="25" fillId="0" borderId="0" xfId="0" applyNumberFormat="1" applyFont="1" applyFill="1" applyBorder="1" applyAlignment="1" applyProtection="1"/>
    <xf numFmtId="0" fontId="22" fillId="0" borderId="0" xfId="2" applyFont="1" applyBorder="1" applyAlignment="1" applyProtection="1">
      <alignment horizontal="center" vertical="top"/>
    </xf>
    <xf numFmtId="4" fontId="6" fillId="0" borderId="0" xfId="2" applyNumberFormat="1" applyFont="1" applyAlignment="1" applyProtection="1">
      <alignment horizontal="right"/>
    </xf>
    <xf numFmtId="4" fontId="6" fillId="0" borderId="0" xfId="2" applyNumberFormat="1" applyFont="1" applyAlignment="1" applyProtection="1"/>
    <xf numFmtId="0" fontId="30" fillId="0" borderId="0" xfId="0" applyFont="1" applyBorder="1" applyAlignment="1" applyProtection="1">
      <alignment horizontal="center" vertical="top"/>
    </xf>
    <xf numFmtId="0" fontId="32" fillId="0" borderId="0" xfId="0" applyFont="1" applyFill="1" applyBorder="1" applyProtection="1"/>
    <xf numFmtId="0" fontId="33" fillId="0" borderId="0" xfId="0" applyFont="1" applyBorder="1" applyProtection="1"/>
    <xf numFmtId="0" fontId="30" fillId="0" borderId="0" xfId="2" applyFont="1" applyAlignment="1" applyProtection="1">
      <alignment horizontal="justify" vertical="top" wrapText="1"/>
    </xf>
    <xf numFmtId="0" fontId="6" fillId="0" borderId="8" xfId="2" applyFont="1" applyBorder="1" applyAlignment="1" applyProtection="1">
      <alignment horizontal="center"/>
    </xf>
    <xf numFmtId="4" fontId="6" fillId="0" borderId="8" xfId="2" applyNumberFormat="1" applyFont="1" applyBorder="1" applyAlignment="1" applyProtection="1"/>
    <xf numFmtId="0" fontId="6" fillId="0" borderId="0" xfId="2" applyFont="1" applyFill="1" applyBorder="1" applyAlignment="1" applyProtection="1">
      <alignment horizontal="center" vertical="top"/>
    </xf>
    <xf numFmtId="0" fontId="6" fillId="0" borderId="0" xfId="2" applyFont="1" applyFill="1" applyBorder="1" applyAlignment="1" applyProtection="1">
      <alignment horizontal="justify" vertical="top" wrapText="1"/>
    </xf>
    <xf numFmtId="0" fontId="6" fillId="0" borderId="0" xfId="2" applyFont="1" applyFill="1" applyBorder="1" applyAlignment="1" applyProtection="1">
      <alignment horizontal="center"/>
    </xf>
    <xf numFmtId="4" fontId="6" fillId="0" borderId="0" xfId="2" applyNumberFormat="1" applyFont="1" applyFill="1" applyBorder="1" applyAlignment="1" applyProtection="1">
      <alignment horizontal="right"/>
    </xf>
    <xf numFmtId="0" fontId="34" fillId="0" borderId="0" xfId="2" applyFont="1" applyBorder="1" applyAlignment="1" applyProtection="1">
      <alignment horizontal="justify" vertical="top" wrapText="1"/>
    </xf>
    <xf numFmtId="0" fontId="6" fillId="3" borderId="10" xfId="0" applyFont="1" applyFill="1" applyBorder="1" applyAlignment="1" applyProtection="1">
      <alignment horizontal="left" vertical="center" wrapText="1"/>
    </xf>
    <xf numFmtId="0" fontId="21" fillId="0" borderId="0" xfId="2" applyFont="1" applyBorder="1" applyAlignment="1" applyProtection="1">
      <alignment horizontal="center" vertical="top"/>
    </xf>
    <xf numFmtId="0" fontId="6" fillId="0" borderId="0" xfId="2" applyFont="1" applyAlignment="1" applyProtection="1">
      <alignment horizontal="center"/>
    </xf>
    <xf numFmtId="0" fontId="35" fillId="0" borderId="0" xfId="0" applyFont="1" applyProtection="1"/>
    <xf numFmtId="4" fontId="6" fillId="0" borderId="7" xfId="2" applyNumberFormat="1" applyFont="1" applyBorder="1" applyAlignment="1" applyProtection="1">
      <alignment horizontal="right"/>
    </xf>
    <xf numFmtId="0" fontId="21" fillId="0" borderId="0" xfId="2" applyFont="1" applyFill="1" applyAlignment="1" applyProtection="1">
      <alignment horizontal="center" vertical="top"/>
    </xf>
    <xf numFmtId="0" fontId="6" fillId="0" borderId="0" xfId="2" applyFont="1" applyFill="1" applyAlignment="1" applyProtection="1">
      <alignment horizontal="justify"/>
    </xf>
    <xf numFmtId="0" fontId="6" fillId="0" borderId="7" xfId="2" applyFont="1" applyFill="1" applyBorder="1" applyAlignment="1" applyProtection="1">
      <alignment horizontal="center"/>
    </xf>
    <xf numFmtId="0" fontId="26" fillId="0" borderId="0" xfId="2" applyFont="1" applyFill="1" applyAlignment="1" applyProtection="1">
      <alignment horizontal="center" vertical="top"/>
    </xf>
    <xf numFmtId="0" fontId="26" fillId="0" borderId="0" xfId="2" applyFont="1" applyFill="1" applyAlignment="1" applyProtection="1">
      <alignment horizontal="justify" vertical="top" wrapText="1"/>
    </xf>
    <xf numFmtId="0" fontId="6" fillId="0" borderId="0" xfId="2" applyFont="1" applyFill="1" applyAlignment="1" applyProtection="1">
      <alignment horizontal="center"/>
    </xf>
    <xf numFmtId="4" fontId="6" fillId="0" borderId="0" xfId="2" applyNumberFormat="1" applyFont="1" applyFill="1" applyAlignment="1" applyProtection="1">
      <alignment horizontal="right"/>
    </xf>
    <xf numFmtId="0" fontId="0" fillId="0" borderId="0" xfId="0" applyFont="1" applyFill="1" applyBorder="1" applyAlignment="1" applyProtection="1">
      <alignment vertical="center"/>
    </xf>
    <xf numFmtId="0" fontId="6" fillId="0" borderId="13" xfId="0" applyFont="1" applyFill="1" applyBorder="1" applyAlignment="1" applyProtection="1">
      <alignment horizontal="center"/>
    </xf>
    <xf numFmtId="0" fontId="0" fillId="0" borderId="0" xfId="0" applyFont="1" applyBorder="1" applyAlignment="1" applyProtection="1">
      <alignment shrinkToFit="1"/>
    </xf>
    <xf numFmtId="4" fontId="6" fillId="0" borderId="8" xfId="2" applyNumberFormat="1" applyFont="1" applyBorder="1" applyAlignment="1" applyProtection="1">
      <alignment horizontal="right"/>
    </xf>
    <xf numFmtId="0" fontId="6" fillId="0" borderId="7" xfId="0" applyFont="1" applyFill="1" applyBorder="1" applyAlignment="1" applyProtection="1">
      <alignment horizontal="center"/>
    </xf>
    <xf numFmtId="4" fontId="6" fillId="0" borderId="0" xfId="0" applyNumberFormat="1" applyFont="1" applyBorder="1" applyAlignment="1" applyProtection="1">
      <alignment horizontal="right"/>
    </xf>
    <xf numFmtId="0" fontId="6" fillId="0" borderId="0" xfId="3" applyFont="1" applyFill="1" applyAlignment="1" applyProtection="1">
      <alignment horizontal="justify" vertical="top"/>
    </xf>
    <xf numFmtId="0" fontId="6" fillId="0" borderId="0" xfId="0" applyFont="1" applyBorder="1" applyAlignment="1" applyProtection="1">
      <alignment horizontal="left" vertical="top"/>
    </xf>
    <xf numFmtId="4" fontId="6" fillId="0" borderId="0" xfId="2" applyNumberFormat="1" applyFont="1" applyFill="1" applyBorder="1" applyAlignment="1" applyProtection="1"/>
    <xf numFmtId="0" fontId="36" fillId="0" borderId="0" xfId="2" applyFont="1" applyFill="1" applyBorder="1" applyAlignment="1" applyProtection="1">
      <alignment horizontal="center" vertical="top"/>
    </xf>
    <xf numFmtId="0" fontId="37" fillId="0" borderId="0" xfId="2" applyFont="1" applyFill="1" applyAlignment="1" applyProtection="1">
      <alignment horizontal="justify"/>
    </xf>
    <xf numFmtId="0" fontId="38" fillId="0" borderId="0" xfId="2" applyFont="1" applyFill="1" applyAlignment="1" applyProtection="1">
      <alignment horizontal="center"/>
    </xf>
    <xf numFmtId="4" fontId="37" fillId="0" borderId="0" xfId="0" applyNumberFormat="1" applyFont="1" applyFill="1" applyBorder="1" applyAlignment="1" applyProtection="1"/>
    <xf numFmtId="4" fontId="21" fillId="0" borderId="0" xfId="2" applyNumberFormat="1" applyFont="1" applyFill="1" applyAlignment="1" applyProtection="1"/>
    <xf numFmtId="0" fontId="23" fillId="0" borderId="0" xfId="0" applyFont="1" applyFill="1" applyBorder="1" applyProtection="1"/>
    <xf numFmtId="0" fontId="20"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center" vertical="center"/>
    </xf>
    <xf numFmtId="0" fontId="22" fillId="0" borderId="0" xfId="0" applyFont="1" applyFill="1" applyAlignment="1" applyProtection="1">
      <alignment horizontal="center" vertical="top"/>
    </xf>
    <xf numFmtId="165" fontId="19" fillId="0" borderId="0" xfId="2" applyNumberFormat="1" applyFont="1" applyFill="1" applyAlignment="1" applyProtection="1">
      <alignment horizontal="center" vertical="top"/>
    </xf>
    <xf numFmtId="0" fontId="19" fillId="0" borderId="0" xfId="2" applyFont="1" applyFill="1" applyAlignment="1" applyProtection="1">
      <alignment horizontal="center" vertical="top" wrapText="1"/>
    </xf>
    <xf numFmtId="0" fontId="20" fillId="0" borderId="0" xfId="2" applyFont="1" applyFill="1" applyBorder="1" applyAlignment="1" applyProtection="1">
      <alignment horizontal="center"/>
    </xf>
    <xf numFmtId="4" fontId="20" fillId="0" borderId="0" xfId="2" applyNumberFormat="1" applyFont="1" applyFill="1" applyBorder="1" applyAlignment="1" applyProtection="1">
      <alignment horizontal="right"/>
    </xf>
    <xf numFmtId="4" fontId="20" fillId="0" borderId="0" xfId="2" applyNumberFormat="1" applyFont="1" applyFill="1" applyBorder="1" applyAlignment="1" applyProtection="1"/>
    <xf numFmtId="0" fontId="3" fillId="4" borderId="0" xfId="0" applyFont="1" applyFill="1" applyAlignment="1" applyProtection="1">
      <alignment horizontal="center" vertical="top"/>
    </xf>
    <xf numFmtId="0" fontId="3" fillId="4" borderId="0" xfId="0" applyFont="1" applyFill="1" applyAlignment="1" applyProtection="1">
      <alignment vertical="top"/>
    </xf>
    <xf numFmtId="0" fontId="0" fillId="0" borderId="7" xfId="0" applyFont="1" applyFill="1" applyBorder="1" applyAlignment="1" applyProtection="1">
      <alignment horizontal="center"/>
    </xf>
    <xf numFmtId="0" fontId="0" fillId="0" borderId="7" xfId="0" applyFont="1" applyFill="1" applyBorder="1" applyProtection="1"/>
    <xf numFmtId="164" fontId="3" fillId="0" borderId="7" xfId="0" applyNumberFormat="1" applyFont="1" applyFill="1" applyBorder="1" applyProtection="1"/>
    <xf numFmtId="0" fontId="3" fillId="0" borderId="0" xfId="0" applyFont="1" applyFill="1" applyBorder="1" applyProtection="1"/>
    <xf numFmtId="0" fontId="43" fillId="0" borderId="0" xfId="0" applyFont="1" applyFill="1" applyBorder="1" applyProtection="1"/>
    <xf numFmtId="4" fontId="0" fillId="0" borderId="7" xfId="0" applyNumberFormat="1" applyFont="1" applyFill="1" applyBorder="1" applyAlignment="1" applyProtection="1">
      <alignment horizontal="center"/>
    </xf>
    <xf numFmtId="0" fontId="22" fillId="4" borderId="0" xfId="0" applyFont="1" applyFill="1" applyAlignment="1" applyProtection="1">
      <alignment horizontal="center" vertical="top"/>
    </xf>
    <xf numFmtId="0" fontId="22" fillId="4" borderId="0" xfId="0" applyFont="1" applyFill="1" applyAlignment="1" applyProtection="1">
      <alignment vertical="top"/>
    </xf>
    <xf numFmtId="0" fontId="0" fillId="0" borderId="8" xfId="0" applyFill="1" applyBorder="1" applyAlignment="1" applyProtection="1">
      <alignment horizontal="center"/>
    </xf>
    <xf numFmtId="0" fontId="0" fillId="0" borderId="8" xfId="0" applyFill="1" applyBorder="1" applyProtection="1"/>
    <xf numFmtId="164" fontId="21" fillId="0" borderId="8" xfId="0" applyNumberFormat="1" applyFont="1" applyFill="1" applyBorder="1" applyProtection="1"/>
    <xf numFmtId="0" fontId="0" fillId="0" borderId="0" xfId="0" applyFill="1" applyBorder="1" applyAlignment="1" applyProtection="1">
      <alignment horizontal="center"/>
    </xf>
    <xf numFmtId="0" fontId="0" fillId="0" borderId="0" xfId="0" applyFill="1" applyBorder="1" applyProtection="1"/>
    <xf numFmtId="164" fontId="21" fillId="0" borderId="0" xfId="0" applyNumberFormat="1" applyFont="1" applyFill="1" applyBorder="1" applyProtection="1"/>
    <xf numFmtId="0" fontId="21" fillId="0" borderId="0" xfId="0" applyFont="1" applyFill="1" applyAlignment="1" applyProtection="1">
      <alignment horizontal="center" vertical="top"/>
    </xf>
    <xf numFmtId="0" fontId="0" fillId="3" borderId="0" xfId="0" applyFill="1" applyAlignment="1" applyProtection="1">
      <alignment horizontal="center"/>
    </xf>
    <xf numFmtId="164" fontId="21" fillId="3" borderId="0" xfId="0" applyNumberFormat="1" applyFont="1" applyFill="1" applyBorder="1" applyAlignment="1" applyProtection="1">
      <alignment horizontal="right"/>
    </xf>
    <xf numFmtId="4" fontId="6" fillId="0" borderId="0" xfId="2" applyNumberFormat="1" applyFont="1" applyFill="1" applyAlignment="1" applyProtection="1"/>
    <xf numFmtId="0" fontId="3" fillId="0" borderId="0" xfId="0" applyFont="1" applyAlignment="1" applyProtection="1">
      <alignment horizontal="center" vertical="center"/>
    </xf>
    <xf numFmtId="0" fontId="3" fillId="2" borderId="0" xfId="0" applyFont="1" applyFill="1" applyAlignment="1" applyProtection="1">
      <alignment horizontal="left"/>
    </xf>
    <xf numFmtId="0" fontId="14" fillId="2" borderId="0" xfId="0" applyFont="1" applyFill="1" applyAlignment="1" applyProtection="1">
      <alignment horizontal="left"/>
    </xf>
    <xf numFmtId="0" fontId="3" fillId="0" borderId="0" xfId="0" applyFont="1" applyProtection="1"/>
    <xf numFmtId="0" fontId="3" fillId="0" borderId="0" xfId="0" applyFont="1" applyBorder="1" applyAlignment="1" applyProtection="1">
      <alignment horizontal="center" vertical="top"/>
    </xf>
    <xf numFmtId="0" fontId="1" fillId="0" borderId="0" xfId="0" applyFont="1" applyBorder="1" applyAlignment="1" applyProtection="1">
      <alignment horizontal="center" vertical="top"/>
    </xf>
    <xf numFmtId="0" fontId="3" fillId="0" borderId="0" xfId="0" applyFont="1" applyBorder="1" applyAlignment="1" applyProtection="1">
      <alignment horizontal="left"/>
    </xf>
    <xf numFmtId="0" fontId="1" fillId="0" borderId="0" xfId="0" applyFont="1" applyBorder="1" applyAlignment="1" applyProtection="1">
      <alignment horizontal="left"/>
    </xf>
    <xf numFmtId="0" fontId="1"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10"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2" fillId="2" borderId="0" xfId="0" applyFont="1" applyFill="1" applyAlignment="1" applyProtection="1">
      <alignment vertical="top" wrapText="1"/>
    </xf>
    <xf numFmtId="0" fontId="1" fillId="0" borderId="0" xfId="0" applyFont="1" applyBorder="1" applyAlignment="1" applyProtection="1">
      <alignment horizontal="center"/>
    </xf>
    <xf numFmtId="0" fontId="3" fillId="0" borderId="0" xfId="0" applyFont="1" applyBorder="1" applyAlignment="1" applyProtection="1">
      <alignment horizontal="center"/>
    </xf>
    <xf numFmtId="4" fontId="3" fillId="2" borderId="0" xfId="0" applyNumberFormat="1" applyFont="1" applyFill="1" applyBorder="1" applyAlignment="1" applyProtection="1">
      <alignment horizontal="center"/>
    </xf>
    <xf numFmtId="2" fontId="3" fillId="0" borderId="0" xfId="0" applyNumberFormat="1" applyFont="1" applyBorder="1" applyAlignment="1" applyProtection="1">
      <alignment horizontal="center" wrapText="1"/>
    </xf>
    <xf numFmtId="2" fontId="3" fillId="0" borderId="0" xfId="0" applyNumberFormat="1" applyFont="1" applyBorder="1" applyAlignment="1" applyProtection="1">
      <alignment horizontal="center"/>
    </xf>
    <xf numFmtId="4" fontId="3" fillId="0" borderId="0" xfId="0" applyNumberFormat="1" applyFont="1" applyBorder="1" applyAlignment="1" applyProtection="1">
      <alignment horizontal="center"/>
    </xf>
    <xf numFmtId="0" fontId="1" fillId="0" borderId="3" xfId="0" applyFont="1" applyBorder="1" applyAlignment="1" applyProtection="1">
      <alignment horizontal="center"/>
    </xf>
    <xf numFmtId="0" fontId="3" fillId="2" borderId="0" xfId="0" applyFont="1" applyFill="1" applyBorder="1" applyAlignment="1" applyProtection="1">
      <alignment horizontal="center"/>
    </xf>
    <xf numFmtId="4" fontId="3" fillId="2" borderId="3" xfId="0" applyNumberFormat="1" applyFont="1" applyFill="1" applyBorder="1" applyAlignment="1" applyProtection="1">
      <alignment horizontal="center"/>
    </xf>
    <xf numFmtId="2" fontId="3" fillId="0" borderId="3" xfId="0" applyNumberFormat="1" applyFont="1" applyBorder="1" applyAlignment="1" applyProtection="1">
      <alignment horizontal="center" wrapText="1"/>
    </xf>
    <xf numFmtId="2" fontId="3" fillId="0" borderId="3" xfId="0" applyNumberFormat="1" applyFont="1" applyBorder="1" applyAlignment="1" applyProtection="1">
      <alignment horizontal="center"/>
    </xf>
    <xf numFmtId="4" fontId="3" fillId="0" borderId="3" xfId="0" applyNumberFormat="1" applyFont="1" applyBorder="1" applyAlignment="1" applyProtection="1">
      <alignment horizontal="center"/>
    </xf>
    <xf numFmtId="0" fontId="2" fillId="2" borderId="0" xfId="0" applyFont="1" applyFill="1" applyAlignment="1" applyProtection="1">
      <alignment horizontal="justify" vertical="top" wrapText="1"/>
    </xf>
    <xf numFmtId="0" fontId="1" fillId="0" borderId="5" xfId="0" applyFont="1" applyBorder="1" applyAlignment="1" applyProtection="1">
      <alignment horizontal="center"/>
    </xf>
    <xf numFmtId="16" fontId="3" fillId="0" borderId="0" xfId="0" applyNumberFormat="1" applyFont="1" applyBorder="1" applyAlignment="1" applyProtection="1">
      <alignment horizontal="center" vertical="top"/>
    </xf>
    <xf numFmtId="0" fontId="1" fillId="0" borderId="4" xfId="0" applyFont="1" applyBorder="1" applyAlignment="1" applyProtection="1">
      <alignment horizontal="center"/>
    </xf>
    <xf numFmtId="4" fontId="3" fillId="2" borderId="6" xfId="0" applyNumberFormat="1" applyFont="1" applyFill="1" applyBorder="1" applyAlignment="1" applyProtection="1">
      <alignment horizontal="center"/>
    </xf>
    <xf numFmtId="0" fontId="46" fillId="0" borderId="0" xfId="0" applyFont="1" applyBorder="1" applyAlignment="1" applyProtection="1">
      <alignment horizontal="center" wrapText="1"/>
    </xf>
    <xf numFmtId="0" fontId="2" fillId="0" borderId="0" xfId="0" applyFont="1" applyAlignment="1" applyProtection="1">
      <alignment vertical="top" wrapText="1"/>
    </xf>
    <xf numFmtId="0" fontId="3" fillId="0" borderId="0" xfId="0" applyFont="1" applyAlignment="1" applyProtection="1">
      <alignment horizontal="center" vertical="top"/>
    </xf>
    <xf numFmtId="0" fontId="1" fillId="2" borderId="0" xfId="0" applyFont="1" applyFill="1" applyBorder="1" applyAlignment="1" applyProtection="1">
      <alignment horizontal="left" vertical="top" wrapText="1"/>
    </xf>
    <xf numFmtId="4" fontId="3" fillId="0" borderId="0" xfId="0" applyNumberFormat="1" applyFont="1" applyProtection="1"/>
    <xf numFmtId="4" fontId="3" fillId="0" borderId="5" xfId="0" applyNumberFormat="1" applyFont="1" applyBorder="1" applyAlignment="1" applyProtection="1">
      <alignment horizontal="center"/>
    </xf>
    <xf numFmtId="0" fontId="3" fillId="2" borderId="0" xfId="0" applyFont="1" applyFill="1" applyAlignment="1" applyProtection="1">
      <alignment horizontal="justify" vertical="top" wrapText="1"/>
    </xf>
    <xf numFmtId="4" fontId="3"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3" fillId="2" borderId="0" xfId="0" applyFont="1" applyFill="1" applyAlignment="1" applyProtection="1">
      <alignment wrapText="1"/>
    </xf>
    <xf numFmtId="4" fontId="3" fillId="0" borderId="3" xfId="0" applyNumberFormat="1" applyFont="1" applyFill="1" applyBorder="1" applyAlignment="1" applyProtection="1">
      <alignment horizontal="center"/>
    </xf>
    <xf numFmtId="0" fontId="1" fillId="0" borderId="3" xfId="0" applyFont="1" applyFill="1" applyBorder="1" applyAlignment="1" applyProtection="1">
      <alignment horizontal="center"/>
    </xf>
    <xf numFmtId="0" fontId="3" fillId="2" borderId="0" xfId="0" applyFont="1" applyFill="1" applyAlignment="1" applyProtection="1">
      <alignment horizontal="justify" wrapText="1"/>
    </xf>
    <xf numFmtId="4" fontId="3" fillId="2" borderId="5" xfId="0" applyNumberFormat="1" applyFont="1" applyFill="1" applyBorder="1" applyAlignment="1" applyProtection="1">
      <alignment horizontal="center"/>
    </xf>
    <xf numFmtId="0" fontId="1" fillId="2" borderId="3" xfId="0" applyFont="1" applyFill="1" applyBorder="1" applyAlignment="1" applyProtection="1">
      <alignment horizontal="center"/>
    </xf>
    <xf numFmtId="4" fontId="3" fillId="0" borderId="0" xfId="0" applyNumberFormat="1" applyFont="1" applyFill="1" applyProtection="1"/>
    <xf numFmtId="0" fontId="3" fillId="0" borderId="0" xfId="0" applyFont="1" applyFill="1" applyProtection="1"/>
    <xf numFmtId="49" fontId="3" fillId="0" borderId="0" xfId="0" applyNumberFormat="1" applyFont="1" applyBorder="1" applyAlignment="1" applyProtection="1">
      <alignment horizontal="center" vertical="top"/>
    </xf>
    <xf numFmtId="0" fontId="1" fillId="0" borderId="5" xfId="0" applyFont="1" applyFill="1" applyBorder="1" applyAlignment="1" applyProtection="1">
      <alignment horizontal="center"/>
    </xf>
    <xf numFmtId="4" fontId="3" fillId="0" borderId="5" xfId="0" applyNumberFormat="1" applyFont="1" applyFill="1" applyBorder="1" applyAlignment="1" applyProtection="1">
      <alignment horizontal="center"/>
    </xf>
    <xf numFmtId="0" fontId="2" fillId="2" borderId="0" xfId="0" applyFont="1" applyFill="1" applyAlignment="1" applyProtection="1">
      <alignment horizontal="left" vertical="top" wrapText="1"/>
    </xf>
    <xf numFmtId="4" fontId="3" fillId="2" borderId="3" xfId="0" applyNumberFormat="1" applyFont="1" applyFill="1" applyBorder="1" applyAlignment="1" applyProtection="1">
      <alignment horizontal="center" wrapText="1"/>
    </xf>
    <xf numFmtId="4" fontId="46" fillId="0" borderId="3" xfId="0" applyNumberFormat="1" applyFont="1" applyBorder="1" applyAlignment="1" applyProtection="1">
      <alignment horizontal="center"/>
    </xf>
    <xf numFmtId="4" fontId="3" fillId="0" borderId="3" xfId="0" applyNumberFormat="1" applyFont="1" applyBorder="1" applyAlignment="1" applyProtection="1">
      <alignment horizontal="center" wrapText="1"/>
    </xf>
    <xf numFmtId="0" fontId="2" fillId="0" borderId="0" xfId="0" applyFont="1" applyAlignment="1" applyProtection="1">
      <alignment horizontal="left" vertical="top" wrapText="1"/>
    </xf>
    <xf numFmtId="4" fontId="3" fillId="0" borderId="0" xfId="0" applyNumberFormat="1" applyFont="1" applyBorder="1" applyAlignment="1" applyProtection="1">
      <alignment horizontal="center" wrapText="1"/>
    </xf>
    <xf numFmtId="1" fontId="3" fillId="2" borderId="0" xfId="0" applyNumberFormat="1" applyFont="1" applyFill="1" applyAlignment="1" applyProtection="1">
      <alignment horizontal="center"/>
    </xf>
    <xf numFmtId="49" fontId="17" fillId="2" borderId="0" xfId="0" applyNumberFormat="1" applyFont="1" applyFill="1" applyAlignment="1" applyProtection="1"/>
    <xf numFmtId="0" fontId="3" fillId="0" borderId="0" xfId="0" applyFont="1" applyAlignment="1" applyProtection="1">
      <alignment vertical="top"/>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164" fontId="3" fillId="2" borderId="0" xfId="0" applyNumberFormat="1" applyFont="1" applyFill="1" applyProtection="1"/>
    <xf numFmtId="164" fontId="3" fillId="0" borderId="0" xfId="0" applyNumberFormat="1" applyFont="1" applyProtection="1"/>
    <xf numFmtId="0" fontId="1" fillId="2" borderId="5"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1" fillId="2" borderId="0"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4" fillId="3" borderId="0" xfId="0" applyFont="1" applyFill="1" applyAlignment="1" applyProtection="1">
      <alignment vertical="center" wrapText="1"/>
    </xf>
    <xf numFmtId="164" fontId="14" fillId="3" borderId="0" xfId="0" applyNumberFormat="1" applyFont="1" applyFill="1" applyBorder="1" applyAlignment="1" applyProtection="1">
      <alignment horizontal="center" vertical="center" wrapText="1"/>
    </xf>
    <xf numFmtId="0" fontId="14" fillId="3" borderId="0" xfId="0" applyFont="1" applyFill="1" applyAlignment="1" applyProtection="1">
      <alignment horizontal="center" vertical="center" wrapText="1"/>
    </xf>
    <xf numFmtId="0" fontId="9" fillId="0" borderId="0" xfId="0" applyFont="1" applyAlignment="1" applyProtection="1">
      <alignment horizontal="center" vertical="center"/>
    </xf>
    <xf numFmtId="0" fontId="9" fillId="3" borderId="0" xfId="0" applyFont="1" applyFill="1" applyAlignment="1" applyProtection="1">
      <alignment horizontal="center" vertical="center"/>
    </xf>
    <xf numFmtId="164" fontId="3" fillId="0" borderId="3" xfId="0" applyNumberFormat="1" applyFont="1" applyBorder="1" applyAlignment="1" applyProtection="1">
      <alignment horizontal="right" vertical="center"/>
    </xf>
    <xf numFmtId="0" fontId="3" fillId="3" borderId="0" xfId="0" applyFont="1" applyFill="1" applyBorder="1" applyAlignment="1" applyProtection="1">
      <alignment horizontal="right" vertical="top"/>
    </xf>
    <xf numFmtId="164" fontId="1" fillId="3" borderId="0" xfId="0" applyNumberFormat="1" applyFont="1" applyFill="1" applyBorder="1" applyAlignment="1" applyProtection="1">
      <alignment horizontal="right"/>
    </xf>
    <xf numFmtId="164" fontId="1" fillId="0" borderId="3" xfId="0" applyNumberFormat="1" applyFont="1" applyBorder="1" applyAlignment="1" applyProtection="1">
      <alignment horizontal="right" vertical="center"/>
    </xf>
    <xf numFmtId="0" fontId="1" fillId="0" borderId="3" xfId="0" applyFont="1" applyBorder="1" applyAlignment="1" applyProtection="1">
      <alignment horizontal="right" vertical="center"/>
    </xf>
    <xf numFmtId="0" fontId="8" fillId="3" borderId="0" xfId="0" applyFont="1" applyFill="1" applyBorder="1" applyAlignment="1" applyProtection="1">
      <alignment horizontal="left" vertical="center" wrapText="1"/>
    </xf>
    <xf numFmtId="0" fontId="8"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45" fillId="2"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3" fillId="2" borderId="0" xfId="0" applyFont="1" applyFill="1" applyAlignment="1" applyProtection="1">
      <alignment horizontal="left"/>
    </xf>
    <xf numFmtId="0" fontId="14" fillId="2" borderId="0" xfId="0" applyFont="1" applyFill="1" applyAlignment="1" applyProtection="1">
      <alignment horizontal="left"/>
    </xf>
    <xf numFmtId="0" fontId="45" fillId="2" borderId="0" xfId="0" applyFont="1" applyFill="1" applyBorder="1" applyAlignment="1" applyProtection="1">
      <alignment horizontal="justify" vertical="top" wrapText="1"/>
    </xf>
    <xf numFmtId="0" fontId="5" fillId="2" borderId="0" xfId="0" applyFont="1" applyFill="1" applyAlignment="1" applyProtection="1">
      <alignment horizontal="left"/>
    </xf>
    <xf numFmtId="4" fontId="3"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right"/>
    </xf>
    <xf numFmtId="0" fontId="45"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wrapText="1"/>
    </xf>
    <xf numFmtId="0" fontId="44" fillId="3" borderId="0" xfId="0" applyFont="1" applyFill="1" applyAlignment="1" applyProtection="1">
      <alignment horizontal="center" vertical="center" wrapText="1"/>
    </xf>
    <xf numFmtId="0" fontId="21" fillId="3" borderId="0" xfId="0" applyFont="1" applyFill="1" applyAlignment="1" applyProtection="1">
      <alignment horizontal="center"/>
    </xf>
    <xf numFmtId="0" fontId="39" fillId="3" borderId="15" xfId="0" applyFont="1" applyFill="1" applyBorder="1" applyAlignment="1">
      <alignment horizontal="left" vertical="center"/>
    </xf>
    <xf numFmtId="164" fontId="39" fillId="3" borderId="15" xfId="0" applyNumberFormat="1" applyFont="1" applyFill="1" applyBorder="1" applyAlignment="1">
      <alignment horizontal="right" vertical="center"/>
    </xf>
    <xf numFmtId="0" fontId="39" fillId="0" borderId="0" xfId="0" applyFont="1" applyBorder="1" applyAlignment="1">
      <alignment horizontal="center" vertical="center"/>
    </xf>
    <xf numFmtId="0" fontId="39" fillId="0" borderId="6" xfId="0" applyFont="1" applyBorder="1" applyAlignment="1">
      <alignment horizontal="center" vertical="center"/>
    </xf>
    <xf numFmtId="0" fontId="0" fillId="0" borderId="0" xfId="0" applyFont="1" applyAlignment="1">
      <alignment horizontal="center"/>
    </xf>
    <xf numFmtId="0" fontId="40" fillId="3" borderId="0" xfId="0" applyFont="1" applyFill="1" applyAlignment="1">
      <alignment horizontal="center" vertical="center"/>
    </xf>
    <xf numFmtId="0" fontId="39" fillId="3" borderId="15" xfId="0" applyFont="1" applyFill="1" applyBorder="1" applyAlignment="1">
      <alignment horizontal="left"/>
    </xf>
    <xf numFmtId="0" fontId="39" fillId="3" borderId="15" xfId="0" applyFont="1" applyFill="1" applyBorder="1" applyAlignment="1">
      <alignment horizontal="right" vertical="center"/>
    </xf>
    <xf numFmtId="0" fontId="42" fillId="0" borderId="0" xfId="0" applyFont="1" applyAlignment="1">
      <alignment horizontal="center"/>
    </xf>
    <xf numFmtId="0" fontId="39" fillId="0" borderId="0" xfId="0" applyFont="1" applyBorder="1" applyAlignment="1">
      <alignment horizontal="left" vertical="center"/>
    </xf>
    <xf numFmtId="164" fontId="39" fillId="0" borderId="3" xfId="0" applyNumberFormat="1" applyFont="1" applyBorder="1" applyAlignment="1">
      <alignment horizontal="right" vertical="center"/>
    </xf>
    <xf numFmtId="0" fontId="39" fillId="0" borderId="0" xfId="0" applyFont="1" applyFill="1" applyBorder="1" applyAlignment="1">
      <alignment horizontal="left" vertical="center"/>
    </xf>
    <xf numFmtId="164" fontId="39" fillId="0" borderId="3" xfId="0" applyNumberFormat="1" applyFont="1" applyFill="1" applyBorder="1" applyAlignment="1">
      <alignment horizontal="right" vertical="center"/>
    </xf>
  </cellXfs>
  <cellStyles count="7">
    <cellStyle name="Normal 2" xfId="4"/>
    <cellStyle name="Normal 3" xfId="1"/>
    <cellStyle name="Normal_Okončana.sit-troškovnik" xfId="2"/>
    <cellStyle name="Normal_Okončana.sit-troškovnik_Sheet1" xfId="3"/>
    <cellStyle name="Normal_Okončana.sit-troškovnik_Sheet1_1" xfId="6"/>
    <cellStyle name="Normal_Sheet1"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N284"/>
  <sheetViews>
    <sheetView showGridLines="0" tabSelected="1" view="pageBreakPreview" topLeftCell="A173" zoomScale="110" zoomScaleNormal="110" zoomScaleSheetLayoutView="110" zoomScalePageLayoutView="120" workbookViewId="0">
      <selection activeCell="H64" sqref="H64"/>
    </sheetView>
  </sheetViews>
  <sheetFormatPr defaultRowHeight="15"/>
  <cols>
    <col min="1" max="1" width="5.5703125" style="231" customWidth="1"/>
    <col min="2" max="2" width="1" style="231" customWidth="1"/>
    <col min="3" max="3" width="46.5703125" style="231" customWidth="1"/>
    <col min="4" max="4" width="0.28515625" style="231" customWidth="1"/>
    <col min="5" max="5" width="8.28515625" style="231" customWidth="1"/>
    <col min="6" max="6" width="7.28515625" style="29" customWidth="1"/>
    <col min="7" max="7" width="1" style="231" hidden="1" customWidth="1"/>
    <col min="8" max="8" width="19.140625" style="231" customWidth="1"/>
    <col min="9" max="9" width="7" style="231" customWidth="1"/>
    <col min="10" max="10" width="24.5703125" style="231" customWidth="1"/>
    <col min="11" max="16384" width="9.140625" style="231"/>
  </cols>
  <sheetData>
    <row r="1" spans="1:12" ht="15" customHeight="1">
      <c r="A1" s="299" t="s">
        <v>326</v>
      </c>
      <c r="B1" s="299"/>
      <c r="C1" s="299"/>
      <c r="D1" s="299"/>
      <c r="E1" s="299"/>
      <c r="F1" s="299"/>
      <c r="G1" s="299"/>
      <c r="H1" s="299"/>
      <c r="I1" s="299"/>
      <c r="J1" s="299"/>
    </row>
    <row r="2" spans="1:12" ht="15" customHeight="1">
      <c r="A2" s="299"/>
      <c r="B2" s="299"/>
      <c r="C2" s="299"/>
      <c r="D2" s="299"/>
      <c r="E2" s="299"/>
      <c r="F2" s="299"/>
      <c r="G2" s="299"/>
      <c r="H2" s="299"/>
      <c r="I2" s="299"/>
      <c r="J2" s="299"/>
    </row>
    <row r="3" spans="1:12">
      <c r="A3" s="300" t="s">
        <v>40</v>
      </c>
      <c r="B3" s="300"/>
      <c r="C3" s="300"/>
      <c r="D3" s="300"/>
      <c r="E3" s="300"/>
      <c r="F3" s="300"/>
      <c r="G3" s="300"/>
      <c r="H3" s="300"/>
      <c r="I3" s="300"/>
      <c r="J3" s="300"/>
    </row>
    <row r="4" spans="1:12">
      <c r="A4" s="300"/>
      <c r="B4" s="300"/>
      <c r="C4" s="300"/>
      <c r="D4" s="300"/>
      <c r="E4" s="300"/>
      <c r="F4" s="300"/>
      <c r="G4" s="300"/>
      <c r="H4" s="300"/>
      <c r="I4" s="300"/>
      <c r="J4" s="300"/>
    </row>
    <row r="5" spans="1:12">
      <c r="A5" s="310" t="s">
        <v>8</v>
      </c>
      <c r="B5" s="310"/>
      <c r="C5" s="310"/>
      <c r="D5" s="310"/>
      <c r="E5" s="310"/>
      <c r="F5" s="310"/>
      <c r="G5" s="310"/>
      <c r="H5" s="310"/>
      <c r="I5" s="310"/>
      <c r="J5" s="310"/>
    </row>
    <row r="6" spans="1:12" ht="100.5" customHeight="1">
      <c r="A6" s="232"/>
      <c r="B6" s="233"/>
      <c r="C6" s="317" t="s">
        <v>33</v>
      </c>
      <c r="D6" s="317"/>
      <c r="E6" s="317"/>
      <c r="F6" s="317"/>
      <c r="G6" s="317"/>
      <c r="H6" s="317"/>
      <c r="I6" s="317"/>
      <c r="J6" s="317"/>
    </row>
    <row r="7" spans="1:12" ht="3.75" customHeight="1">
      <c r="A7" s="234"/>
      <c r="B7" s="235"/>
      <c r="C7" s="236"/>
      <c r="D7" s="236"/>
      <c r="E7" s="237"/>
      <c r="F7" s="238"/>
      <c r="G7" s="236"/>
      <c r="H7" s="237"/>
      <c r="I7" s="237"/>
      <c r="J7" s="237"/>
    </row>
    <row r="8" spans="1:12" ht="15" customHeight="1">
      <c r="A8" s="306" t="s">
        <v>7</v>
      </c>
      <c r="B8" s="239"/>
      <c r="C8" s="318" t="s">
        <v>0</v>
      </c>
      <c r="D8" s="239"/>
      <c r="E8" s="308" t="s">
        <v>13</v>
      </c>
      <c r="F8" s="307" t="s">
        <v>1</v>
      </c>
      <c r="G8" s="239"/>
      <c r="H8" s="308" t="s">
        <v>14</v>
      </c>
      <c r="I8" s="240"/>
      <c r="J8" s="308" t="s">
        <v>9</v>
      </c>
    </row>
    <row r="9" spans="1:12">
      <c r="A9" s="306"/>
      <c r="B9" s="239"/>
      <c r="C9" s="318"/>
      <c r="D9" s="239"/>
      <c r="E9" s="307"/>
      <c r="F9" s="307"/>
      <c r="G9" s="239"/>
      <c r="H9" s="307"/>
      <c r="I9" s="240"/>
      <c r="J9" s="307"/>
    </row>
    <row r="10" spans="1:12" ht="20.25" customHeight="1">
      <c r="A10" s="232"/>
      <c r="B10" s="233"/>
      <c r="C10" s="241"/>
      <c r="D10" s="242"/>
      <c r="E10" s="243"/>
      <c r="F10" s="244"/>
      <c r="G10" s="242"/>
      <c r="H10" s="245"/>
      <c r="I10" s="246"/>
      <c r="J10" s="247"/>
    </row>
    <row r="11" spans="1:12" ht="96" customHeight="1">
      <c r="A11" s="232" t="s">
        <v>3</v>
      </c>
      <c r="B11" s="233"/>
      <c r="C11" s="241" t="s">
        <v>84</v>
      </c>
      <c r="D11" s="248"/>
      <c r="E11" s="243"/>
      <c r="F11" s="249"/>
      <c r="G11" s="242"/>
      <c r="H11" s="246"/>
      <c r="I11" s="246"/>
      <c r="J11" s="247"/>
      <c r="K11" s="242"/>
      <c r="L11" s="242"/>
    </row>
    <row r="12" spans="1:12" ht="18.75" customHeight="1">
      <c r="A12" s="232"/>
      <c r="B12" s="233"/>
      <c r="C12" s="241" t="s">
        <v>88</v>
      </c>
      <c r="D12" s="242"/>
      <c r="E12" s="23" t="s">
        <v>85</v>
      </c>
      <c r="F12" s="250">
        <v>4</v>
      </c>
      <c r="G12" s="248"/>
      <c r="H12" s="251"/>
      <c r="I12" s="252"/>
      <c r="J12" s="253">
        <f>F12*H12</f>
        <v>0</v>
      </c>
    </row>
    <row r="13" spans="1:12" ht="18.75" customHeight="1">
      <c r="A13" s="232"/>
      <c r="B13" s="233"/>
      <c r="C13" s="241" t="s">
        <v>89</v>
      </c>
      <c r="D13" s="242"/>
      <c r="E13" s="23" t="s">
        <v>85</v>
      </c>
      <c r="F13" s="250">
        <v>4</v>
      </c>
      <c r="G13" s="248"/>
      <c r="H13" s="251"/>
      <c r="I13" s="252"/>
      <c r="J13" s="253">
        <f t="shared" ref="J13:J15" si="0">F13*H13</f>
        <v>0</v>
      </c>
    </row>
    <row r="14" spans="1:12" ht="18.75" customHeight="1">
      <c r="A14" s="232"/>
      <c r="B14" s="233"/>
      <c r="C14" s="241" t="s">
        <v>90</v>
      </c>
      <c r="D14" s="242"/>
      <c r="E14" s="23" t="s">
        <v>85</v>
      </c>
      <c r="F14" s="250">
        <v>1</v>
      </c>
      <c r="G14" s="248"/>
      <c r="H14" s="251"/>
      <c r="I14" s="252"/>
      <c r="J14" s="253">
        <f t="shared" si="0"/>
        <v>0</v>
      </c>
    </row>
    <row r="15" spans="1:12" ht="31.5" customHeight="1">
      <c r="A15" s="232"/>
      <c r="B15" s="233"/>
      <c r="C15" s="241" t="s">
        <v>91</v>
      </c>
      <c r="D15" s="242"/>
      <c r="E15" s="243" t="s">
        <v>85</v>
      </c>
      <c r="F15" s="250">
        <v>1</v>
      </c>
      <c r="G15" s="248"/>
      <c r="H15" s="251"/>
      <c r="I15" s="252"/>
      <c r="J15" s="253">
        <f t="shared" si="0"/>
        <v>0</v>
      </c>
    </row>
    <row r="16" spans="1:12" ht="20.25" customHeight="1">
      <c r="A16" s="232"/>
      <c r="B16" s="233"/>
      <c r="C16" s="241"/>
      <c r="D16" s="242"/>
      <c r="E16" s="243"/>
      <c r="F16" s="244"/>
      <c r="G16" s="242"/>
      <c r="H16" s="245"/>
      <c r="I16" s="246"/>
      <c r="J16" s="247"/>
    </row>
    <row r="17" spans="1:10" ht="126.75" customHeight="1">
      <c r="A17" s="232" t="s">
        <v>4</v>
      </c>
      <c r="B17" s="233"/>
      <c r="C17" s="254" t="s">
        <v>86</v>
      </c>
      <c r="D17" s="255"/>
      <c r="E17" s="243"/>
      <c r="F17" s="244"/>
      <c r="G17" s="242"/>
      <c r="H17" s="245"/>
      <c r="I17" s="246"/>
      <c r="J17" s="247"/>
    </row>
    <row r="18" spans="1:10" ht="18.75" customHeight="1">
      <c r="A18" s="232"/>
      <c r="B18" s="233"/>
      <c r="C18" s="241" t="s">
        <v>92</v>
      </c>
      <c r="D18" s="242"/>
      <c r="E18" s="23" t="s">
        <v>85</v>
      </c>
      <c r="F18" s="250">
        <v>1</v>
      </c>
      <c r="G18" s="248"/>
      <c r="H18" s="251"/>
      <c r="I18" s="252"/>
      <c r="J18" s="253">
        <f>F18*H18</f>
        <v>0</v>
      </c>
    </row>
    <row r="19" spans="1:10" ht="33.75" customHeight="1">
      <c r="A19" s="232"/>
      <c r="B19" s="233"/>
      <c r="C19" s="241" t="s">
        <v>93</v>
      </c>
      <c r="D19" s="242"/>
      <c r="E19" s="23" t="s">
        <v>85</v>
      </c>
      <c r="F19" s="250">
        <v>1</v>
      </c>
      <c r="G19" s="248"/>
      <c r="H19" s="251"/>
      <c r="I19" s="252"/>
      <c r="J19" s="253">
        <f>F19*H19</f>
        <v>0</v>
      </c>
    </row>
    <row r="20" spans="1:10" ht="20.25" customHeight="1">
      <c r="A20" s="232"/>
      <c r="B20" s="233"/>
      <c r="C20" s="241"/>
      <c r="D20" s="242"/>
      <c r="E20" s="243"/>
      <c r="F20" s="244"/>
      <c r="G20" s="242"/>
      <c r="H20" s="245"/>
      <c r="I20" s="246"/>
      <c r="J20" s="247"/>
    </row>
    <row r="21" spans="1:10" ht="108" customHeight="1">
      <c r="A21" s="256" t="s">
        <v>5</v>
      </c>
      <c r="B21" s="233"/>
      <c r="C21" s="254" t="s">
        <v>94</v>
      </c>
      <c r="D21" s="257"/>
      <c r="E21" s="23" t="s">
        <v>35</v>
      </c>
      <c r="F21" s="250">
        <v>11</v>
      </c>
      <c r="G21" s="248"/>
      <c r="H21" s="251"/>
      <c r="I21" s="252"/>
      <c r="J21" s="253">
        <f>F21*H21</f>
        <v>0</v>
      </c>
    </row>
    <row r="22" spans="1:10" ht="20.25" customHeight="1">
      <c r="A22" s="232"/>
      <c r="B22" s="233"/>
      <c r="C22" s="241"/>
      <c r="D22" s="242"/>
      <c r="E22" s="243"/>
      <c r="F22" s="244"/>
      <c r="G22" s="242"/>
      <c r="H22" s="245"/>
      <c r="I22" s="246"/>
      <c r="J22" s="247"/>
    </row>
    <row r="23" spans="1:10" ht="151.5" customHeight="1">
      <c r="A23" s="232" t="s">
        <v>6</v>
      </c>
      <c r="B23" s="233"/>
      <c r="C23" s="254" t="s">
        <v>95</v>
      </c>
      <c r="D23" s="242"/>
      <c r="E23" s="23" t="s">
        <v>35</v>
      </c>
      <c r="F23" s="258">
        <f>0.15*2.65*(3.93*2+2.35*2+2.32*2+5.44*2+2.37*2+3.35*2+3.95*4+3.12+3.12+2.33*2)+9.36+13.23+12.15+9.11+21.1+4.8+6.2+7.68</f>
        <v>109.95245</v>
      </c>
      <c r="G23" s="248"/>
      <c r="H23" s="251"/>
      <c r="I23" s="252"/>
      <c r="J23" s="253">
        <f>F23*H23</f>
        <v>0</v>
      </c>
    </row>
    <row r="24" spans="1:10" ht="20.25" customHeight="1">
      <c r="A24" s="232"/>
      <c r="B24" s="233"/>
      <c r="C24" s="241"/>
      <c r="D24" s="242"/>
      <c r="E24" s="243"/>
      <c r="F24" s="244"/>
      <c r="G24" s="242"/>
      <c r="H24" s="245"/>
      <c r="I24" s="246"/>
      <c r="J24" s="247"/>
    </row>
    <row r="25" spans="1:10" ht="151.5" customHeight="1">
      <c r="A25" s="232" t="s">
        <v>36</v>
      </c>
      <c r="B25" s="233"/>
      <c r="C25" s="254" t="s">
        <v>121</v>
      </c>
      <c r="D25" s="242"/>
      <c r="E25" s="23" t="s">
        <v>35</v>
      </c>
      <c r="F25" s="258">
        <v>35</v>
      </c>
      <c r="G25" s="248"/>
      <c r="H25" s="251"/>
      <c r="I25" s="252"/>
      <c r="J25" s="253">
        <f>F25*H25</f>
        <v>0</v>
      </c>
    </row>
    <row r="26" spans="1:10" ht="20.25" customHeight="1">
      <c r="A26" s="232"/>
      <c r="B26" s="233"/>
      <c r="C26" s="241"/>
      <c r="D26" s="242"/>
      <c r="E26" s="243"/>
      <c r="F26" s="244"/>
      <c r="G26" s="242"/>
      <c r="H26" s="245"/>
      <c r="I26" s="246"/>
      <c r="J26" s="247"/>
    </row>
    <row r="27" spans="1:10" ht="123.75" customHeight="1">
      <c r="A27" s="232" t="s">
        <v>37</v>
      </c>
      <c r="B27" s="233"/>
      <c r="C27" s="254" t="s">
        <v>96</v>
      </c>
      <c r="D27" s="242"/>
      <c r="E27" s="259" t="s">
        <v>43</v>
      </c>
      <c r="F27" s="250"/>
      <c r="G27" s="248"/>
      <c r="H27" s="251"/>
      <c r="I27" s="252"/>
      <c r="J27" s="253">
        <f>H27</f>
        <v>0</v>
      </c>
    </row>
    <row r="28" spans="1:10" ht="16.5" customHeight="1">
      <c r="A28" s="232"/>
      <c r="B28" s="233"/>
      <c r="C28" s="260"/>
      <c r="D28" s="242"/>
      <c r="E28" s="23"/>
      <c r="F28" s="244"/>
      <c r="G28" s="242"/>
      <c r="H28" s="23"/>
      <c r="I28" s="243"/>
      <c r="J28" s="243"/>
    </row>
    <row r="29" spans="1:10">
      <c r="A29" s="302" t="s">
        <v>39</v>
      </c>
      <c r="B29" s="302"/>
      <c r="C29" s="302"/>
      <c r="D29" s="302"/>
      <c r="E29" s="302"/>
      <c r="F29" s="315">
        <f>SUM(J11:J27)</f>
        <v>0</v>
      </c>
      <c r="G29" s="315"/>
      <c r="H29" s="315"/>
      <c r="I29" s="315"/>
      <c r="J29" s="315"/>
    </row>
    <row r="30" spans="1:10">
      <c r="A30" s="261"/>
    </row>
    <row r="31" spans="1:10">
      <c r="A31" s="300" t="s">
        <v>41</v>
      </c>
      <c r="B31" s="300"/>
      <c r="C31" s="300"/>
      <c r="D31" s="300"/>
      <c r="E31" s="300"/>
      <c r="F31" s="300"/>
      <c r="G31" s="300"/>
      <c r="H31" s="300"/>
      <c r="I31" s="300"/>
      <c r="J31" s="300"/>
    </row>
    <row r="32" spans="1:10">
      <c r="A32" s="300"/>
      <c r="B32" s="300"/>
      <c r="C32" s="300"/>
      <c r="D32" s="300"/>
      <c r="E32" s="300"/>
      <c r="F32" s="300"/>
      <c r="G32" s="300"/>
      <c r="H32" s="300"/>
      <c r="I32" s="300"/>
      <c r="J32" s="300"/>
    </row>
    <row r="33" spans="1:11">
      <c r="A33" s="310" t="s">
        <v>11</v>
      </c>
      <c r="B33" s="310"/>
      <c r="C33" s="310"/>
      <c r="D33" s="310"/>
      <c r="E33" s="310"/>
      <c r="F33" s="310"/>
      <c r="G33" s="310"/>
      <c r="H33" s="310"/>
      <c r="I33" s="310"/>
      <c r="J33" s="310"/>
    </row>
    <row r="34" spans="1:11">
      <c r="A34" s="228"/>
      <c r="B34" s="13"/>
      <c r="C34" s="13"/>
      <c r="D34" s="13"/>
      <c r="E34" s="228"/>
      <c r="F34" s="14"/>
      <c r="G34" s="13"/>
      <c r="H34" s="228"/>
      <c r="I34" s="228"/>
      <c r="J34" s="228"/>
    </row>
    <row r="35" spans="1:11" ht="91.5" customHeight="1">
      <c r="A35" s="232"/>
      <c r="B35" s="233"/>
      <c r="C35" s="313" t="s">
        <v>42</v>
      </c>
      <c r="D35" s="313"/>
      <c r="E35" s="313"/>
      <c r="F35" s="313"/>
      <c r="G35" s="313"/>
      <c r="H35" s="313"/>
      <c r="I35" s="313"/>
      <c r="J35" s="313"/>
    </row>
    <row r="36" spans="1:11" ht="12" customHeight="1">
      <c r="A36" s="232"/>
      <c r="B36" s="233"/>
      <c r="C36" s="262"/>
      <c r="D36" s="262"/>
      <c r="E36" s="238"/>
      <c r="F36" s="238"/>
      <c r="G36" s="262"/>
      <c r="H36" s="238"/>
      <c r="I36" s="238"/>
      <c r="J36" s="238"/>
    </row>
    <row r="37" spans="1:11" ht="15" customHeight="1">
      <c r="A37" s="306" t="s">
        <v>7</v>
      </c>
      <c r="B37" s="240"/>
      <c r="C37" s="307" t="s">
        <v>0</v>
      </c>
      <c r="D37" s="240"/>
      <c r="E37" s="308" t="s">
        <v>13</v>
      </c>
      <c r="F37" s="307" t="s">
        <v>1</v>
      </c>
      <c r="G37" s="240"/>
      <c r="H37" s="308" t="s">
        <v>14</v>
      </c>
      <c r="I37" s="240"/>
      <c r="J37" s="308" t="s">
        <v>9</v>
      </c>
    </row>
    <row r="38" spans="1:11">
      <c r="A38" s="306"/>
      <c r="B38" s="240"/>
      <c r="C38" s="307"/>
      <c r="D38" s="240"/>
      <c r="E38" s="307"/>
      <c r="F38" s="307"/>
      <c r="G38" s="240"/>
      <c r="H38" s="307"/>
      <c r="I38" s="240"/>
      <c r="J38" s="307"/>
    </row>
    <row r="40" spans="1:11" ht="243.75" customHeight="1">
      <c r="A40" s="232" t="s">
        <v>15</v>
      </c>
      <c r="B40" s="233"/>
      <c r="C40" s="15" t="s">
        <v>339</v>
      </c>
      <c r="D40" s="248"/>
      <c r="E40" s="243" t="s">
        <v>35</v>
      </c>
      <c r="F40" s="258">
        <v>19.5</v>
      </c>
      <c r="G40" s="248"/>
      <c r="H40" s="251"/>
      <c r="I40" s="252"/>
      <c r="J40" s="253">
        <f>F40*H40</f>
        <v>0</v>
      </c>
      <c r="K40" s="244"/>
    </row>
    <row r="41" spans="1:11" ht="18.75" customHeight="1">
      <c r="C41" s="29"/>
      <c r="H41" s="263"/>
      <c r="I41" s="263"/>
      <c r="J41" s="264"/>
    </row>
    <row r="42" spans="1:11" ht="90.75" customHeight="1">
      <c r="A42" s="232" t="s">
        <v>16</v>
      </c>
      <c r="B42" s="233"/>
      <c r="C42" s="254" t="s">
        <v>98</v>
      </c>
      <c r="D42" s="248"/>
      <c r="E42" s="243" t="s">
        <v>35</v>
      </c>
      <c r="F42" s="250">
        <f>0.3*2.65*(3.93*2+2.35*2+2.32*2+5.44*2+2.37*2+3.35*2+3.95*4+3.12+3.12+2.33*2)+9.36+13.23+12.15+9.11+21.1+4.8+6.2+7.68</f>
        <v>136.2749</v>
      </c>
      <c r="G42" s="248"/>
      <c r="H42" s="253"/>
      <c r="I42" s="253"/>
      <c r="J42" s="253">
        <f>F42*H42</f>
        <v>0</v>
      </c>
    </row>
    <row r="43" spans="1:11" ht="18.75" customHeight="1">
      <c r="C43" s="29"/>
      <c r="H43" s="263"/>
      <c r="I43" s="263"/>
      <c r="J43" s="247"/>
    </row>
    <row r="44" spans="1:11" ht="123" customHeight="1">
      <c r="A44" s="232" t="s">
        <v>23</v>
      </c>
      <c r="B44" s="233"/>
      <c r="C44" s="254" t="s">
        <v>99</v>
      </c>
      <c r="D44" s="248"/>
      <c r="E44" s="243" t="s">
        <v>44</v>
      </c>
      <c r="F44" s="250">
        <v>28.5</v>
      </c>
      <c r="G44" s="248"/>
      <c r="H44" s="253"/>
      <c r="I44" s="253"/>
      <c r="J44" s="253">
        <f>F44*H44</f>
        <v>0</v>
      </c>
    </row>
    <row r="45" spans="1:11" ht="18.75" customHeight="1">
      <c r="H45" s="263"/>
      <c r="I45" s="263"/>
      <c r="J45" s="247"/>
    </row>
    <row r="46" spans="1:11" ht="106.5" customHeight="1">
      <c r="A46" s="232" t="s">
        <v>24</v>
      </c>
      <c r="B46" s="233"/>
      <c r="C46" s="254" t="s">
        <v>100</v>
      </c>
      <c r="D46" s="248"/>
      <c r="E46" s="243" t="s">
        <v>44</v>
      </c>
      <c r="F46" s="250">
        <f>28.5+2.65*8+2.23*2+2*2+0.9*6</f>
        <v>63.56</v>
      </c>
      <c r="G46" s="248"/>
      <c r="H46" s="253"/>
      <c r="I46" s="253"/>
      <c r="J46" s="253">
        <f>F46*H46</f>
        <v>0</v>
      </c>
    </row>
    <row r="47" spans="1:11">
      <c r="A47" s="232"/>
      <c r="B47" s="233"/>
      <c r="C47" s="241"/>
      <c r="D47" s="242"/>
      <c r="E47" s="243"/>
      <c r="F47" s="244"/>
      <c r="G47" s="242"/>
      <c r="H47" s="247"/>
      <c r="I47" s="247"/>
      <c r="J47" s="247"/>
    </row>
    <row r="48" spans="1:11" ht="30">
      <c r="A48" s="232" t="s">
        <v>45</v>
      </c>
      <c r="B48" s="233"/>
      <c r="C48" s="241" t="s">
        <v>46</v>
      </c>
      <c r="D48" s="248"/>
      <c r="E48" s="243" t="s">
        <v>35</v>
      </c>
      <c r="F48" s="250">
        <v>1</v>
      </c>
      <c r="G48" s="248"/>
      <c r="H48" s="253"/>
      <c r="I48" s="253"/>
      <c r="J48" s="253">
        <f>F48*H48</f>
        <v>0</v>
      </c>
    </row>
    <row r="49" spans="1:10">
      <c r="C49" s="29"/>
      <c r="H49" s="263"/>
      <c r="I49" s="263"/>
      <c r="J49" s="264"/>
    </row>
    <row r="50" spans="1:10" ht="75">
      <c r="A50" s="232" t="s">
        <v>97</v>
      </c>
      <c r="B50" s="233"/>
      <c r="C50" s="254" t="s">
        <v>101</v>
      </c>
      <c r="D50" s="248"/>
      <c r="E50" s="243" t="s">
        <v>47</v>
      </c>
      <c r="F50" s="250">
        <v>6.5</v>
      </c>
      <c r="G50" s="248"/>
      <c r="H50" s="253"/>
      <c r="I50" s="253"/>
      <c r="J50" s="253">
        <f>F50*H50</f>
        <v>0</v>
      </c>
    </row>
    <row r="51" spans="1:10">
      <c r="C51" s="29"/>
      <c r="H51" s="263"/>
      <c r="I51" s="263"/>
      <c r="J51" s="264"/>
    </row>
    <row r="52" spans="1:10" ht="143.25" customHeight="1">
      <c r="A52" s="256" t="s">
        <v>48</v>
      </c>
      <c r="B52" s="233"/>
      <c r="C52" s="254" t="s">
        <v>102</v>
      </c>
      <c r="D52" s="248"/>
      <c r="E52" s="243" t="s">
        <v>35</v>
      </c>
      <c r="F52" s="250">
        <v>4.8</v>
      </c>
      <c r="G52" s="248"/>
      <c r="H52" s="253"/>
      <c r="I52" s="253"/>
      <c r="J52" s="253">
        <f>F52*H52</f>
        <v>0</v>
      </c>
    </row>
    <row r="53" spans="1:10">
      <c r="H53" s="263"/>
      <c r="I53" s="263"/>
      <c r="J53" s="264"/>
    </row>
    <row r="54" spans="1:10" ht="45">
      <c r="A54" s="232" t="s">
        <v>50</v>
      </c>
      <c r="B54" s="233"/>
      <c r="C54" s="241" t="s">
        <v>49</v>
      </c>
      <c r="D54" s="248"/>
      <c r="E54" s="243" t="s">
        <v>47</v>
      </c>
      <c r="F54" s="250">
        <v>230</v>
      </c>
      <c r="G54" s="248"/>
      <c r="H54" s="253"/>
      <c r="I54" s="253"/>
      <c r="J54" s="253">
        <f>F54*H54</f>
        <v>0</v>
      </c>
    </row>
    <row r="55" spans="1:10" ht="18.75" customHeight="1">
      <c r="C55" s="29"/>
      <c r="H55" s="263"/>
      <c r="I55" s="263"/>
      <c r="J55" s="263"/>
    </row>
    <row r="56" spans="1:10" ht="108.75" customHeight="1">
      <c r="A56" s="232" t="s">
        <v>70</v>
      </c>
      <c r="C56" s="265" t="s">
        <v>340</v>
      </c>
      <c r="E56" s="243"/>
      <c r="F56" s="266"/>
      <c r="G56" s="267"/>
      <c r="H56" s="266"/>
      <c r="I56" s="266"/>
      <c r="J56" s="266"/>
    </row>
    <row r="57" spans="1:10" ht="21" customHeight="1">
      <c r="A57" s="261"/>
      <c r="C57" s="268" t="s">
        <v>104</v>
      </c>
      <c r="E57" s="243" t="s">
        <v>34</v>
      </c>
      <c r="F57" s="269">
        <v>4</v>
      </c>
      <c r="G57" s="270"/>
      <c r="H57" s="269"/>
      <c r="I57" s="269"/>
      <c r="J57" s="269">
        <f>F57*H57</f>
        <v>0</v>
      </c>
    </row>
    <row r="58" spans="1:10" ht="21" customHeight="1">
      <c r="A58" s="261"/>
      <c r="C58" s="268" t="s">
        <v>105</v>
      </c>
      <c r="E58" s="243" t="s">
        <v>34</v>
      </c>
      <c r="F58" s="269">
        <v>1</v>
      </c>
      <c r="G58" s="270"/>
      <c r="H58" s="269"/>
      <c r="I58" s="269"/>
      <c r="J58" s="269">
        <f>F58*H58</f>
        <v>0</v>
      </c>
    </row>
    <row r="59" spans="1:10" ht="18.75" customHeight="1">
      <c r="C59" s="29"/>
      <c r="H59" s="263"/>
      <c r="I59" s="263"/>
      <c r="J59" s="263"/>
    </row>
    <row r="60" spans="1:10" ht="120">
      <c r="A60" s="232" t="s">
        <v>71</v>
      </c>
      <c r="C60" s="271" t="s">
        <v>341</v>
      </c>
      <c r="E60" s="243"/>
      <c r="F60" s="266"/>
      <c r="G60" s="267"/>
      <c r="H60" s="266"/>
      <c r="I60" s="266"/>
      <c r="J60" s="266"/>
    </row>
    <row r="61" spans="1:10" ht="21" customHeight="1">
      <c r="A61" s="261"/>
      <c r="C61" s="268" t="s">
        <v>106</v>
      </c>
      <c r="E61" s="243" t="s">
        <v>34</v>
      </c>
      <c r="F61" s="269">
        <v>4</v>
      </c>
      <c r="G61" s="270"/>
      <c r="H61" s="269"/>
      <c r="I61" s="269"/>
      <c r="J61" s="269">
        <f>F61*H61</f>
        <v>0</v>
      </c>
    </row>
    <row r="62" spans="1:10" ht="21" customHeight="1">
      <c r="A62" s="261"/>
      <c r="C62" s="268" t="s">
        <v>107</v>
      </c>
      <c r="E62" s="243" t="s">
        <v>34</v>
      </c>
      <c r="F62" s="269">
        <v>1</v>
      </c>
      <c r="G62" s="270"/>
      <c r="H62" s="269"/>
      <c r="I62" s="269"/>
      <c r="J62" s="269">
        <f>F62*H62</f>
        <v>0</v>
      </c>
    </row>
    <row r="63" spans="1:10" ht="20.25" customHeight="1">
      <c r="C63" s="8"/>
      <c r="D63" s="4"/>
      <c r="E63" s="243"/>
      <c r="F63" s="272"/>
      <c r="G63" s="255"/>
      <c r="H63" s="264"/>
      <c r="I63" s="264"/>
      <c r="J63" s="264"/>
    </row>
    <row r="64" spans="1:10" ht="97.5" customHeight="1">
      <c r="A64" s="232" t="s">
        <v>81</v>
      </c>
      <c r="B64" s="233"/>
      <c r="C64" s="254" t="s">
        <v>103</v>
      </c>
      <c r="D64" s="248"/>
      <c r="E64" s="243" t="s">
        <v>43</v>
      </c>
      <c r="F64" s="250"/>
      <c r="G64" s="248"/>
      <c r="H64" s="253"/>
      <c r="I64" s="253"/>
      <c r="J64" s="253">
        <f>H64</f>
        <v>0</v>
      </c>
    </row>
    <row r="67" spans="1:10">
      <c r="A67" s="302" t="s">
        <v>51</v>
      </c>
      <c r="B67" s="302"/>
      <c r="C67" s="302"/>
      <c r="D67" s="302"/>
      <c r="E67" s="302"/>
      <c r="F67" s="315">
        <f>SUM(J40:J64)</f>
        <v>0</v>
      </c>
      <c r="G67" s="315"/>
      <c r="H67" s="315"/>
      <c r="I67" s="315"/>
      <c r="J67" s="315"/>
    </row>
    <row r="68" spans="1:10">
      <c r="A68" s="261"/>
    </row>
    <row r="69" spans="1:10">
      <c r="A69" s="300" t="s">
        <v>72</v>
      </c>
      <c r="B69" s="300"/>
      <c r="C69" s="300"/>
      <c r="D69" s="300"/>
      <c r="E69" s="300"/>
      <c r="F69" s="300"/>
      <c r="G69" s="300"/>
      <c r="H69" s="300"/>
      <c r="I69" s="300"/>
      <c r="J69" s="300"/>
    </row>
    <row r="70" spans="1:10">
      <c r="A70" s="300"/>
      <c r="B70" s="300"/>
      <c r="C70" s="300"/>
      <c r="D70" s="300"/>
      <c r="E70" s="300"/>
      <c r="F70" s="300"/>
      <c r="G70" s="300"/>
      <c r="H70" s="300"/>
      <c r="I70" s="300"/>
      <c r="J70" s="300"/>
    </row>
    <row r="71" spans="1:10">
      <c r="A71" s="310" t="s">
        <v>53</v>
      </c>
      <c r="B71" s="310"/>
      <c r="C71" s="310"/>
      <c r="D71" s="310"/>
      <c r="E71" s="310"/>
      <c r="F71" s="310"/>
      <c r="G71" s="310"/>
      <c r="H71" s="310"/>
      <c r="I71" s="310"/>
      <c r="J71" s="310"/>
    </row>
    <row r="72" spans="1:10">
      <c r="A72" s="228"/>
      <c r="B72" s="13"/>
      <c r="C72" s="13"/>
      <c r="D72" s="13"/>
      <c r="E72" s="228"/>
      <c r="F72" s="14"/>
      <c r="G72" s="13"/>
      <c r="H72" s="228"/>
      <c r="I72" s="228"/>
      <c r="J72" s="228"/>
    </row>
    <row r="73" spans="1:10" ht="120.75" customHeight="1">
      <c r="A73" s="232"/>
      <c r="B73" s="233"/>
      <c r="C73" s="313" t="s">
        <v>52</v>
      </c>
      <c r="D73" s="313"/>
      <c r="E73" s="313"/>
      <c r="F73" s="313"/>
      <c r="G73" s="313"/>
      <c r="H73" s="313"/>
      <c r="I73" s="313"/>
      <c r="J73" s="313"/>
    </row>
    <row r="74" spans="1:10" ht="12" customHeight="1">
      <c r="A74" s="232"/>
      <c r="B74" s="233"/>
      <c r="C74" s="262"/>
      <c r="D74" s="262"/>
      <c r="E74" s="238"/>
      <c r="F74" s="238"/>
      <c r="G74" s="262"/>
      <c r="H74" s="238"/>
      <c r="I74" s="238"/>
      <c r="J74" s="238"/>
    </row>
    <row r="75" spans="1:10" ht="15" customHeight="1">
      <c r="A75" s="306" t="s">
        <v>7</v>
      </c>
      <c r="B75" s="240"/>
      <c r="C75" s="307" t="s">
        <v>0</v>
      </c>
      <c r="D75" s="240"/>
      <c r="E75" s="308" t="s">
        <v>13</v>
      </c>
      <c r="F75" s="307" t="s">
        <v>1</v>
      </c>
      <c r="G75" s="240"/>
      <c r="H75" s="308" t="s">
        <v>14</v>
      </c>
      <c r="I75" s="240"/>
      <c r="J75" s="308" t="s">
        <v>9</v>
      </c>
    </row>
    <row r="76" spans="1:10">
      <c r="A76" s="306"/>
      <c r="B76" s="240"/>
      <c r="C76" s="307"/>
      <c r="D76" s="240"/>
      <c r="E76" s="307"/>
      <c r="F76" s="307"/>
      <c r="G76" s="240"/>
      <c r="H76" s="307"/>
      <c r="I76" s="240"/>
      <c r="J76" s="307"/>
    </row>
    <row r="78" spans="1:10" ht="137.25" customHeight="1">
      <c r="A78" s="232" t="s">
        <v>17</v>
      </c>
      <c r="B78" s="233"/>
      <c r="C78" s="9" t="s">
        <v>338</v>
      </c>
      <c r="D78" s="273"/>
      <c r="E78" s="249" t="s">
        <v>35</v>
      </c>
      <c r="F78" s="250">
        <v>2</v>
      </c>
      <c r="G78" s="273"/>
      <c r="H78" s="250"/>
      <c r="I78" s="250"/>
      <c r="J78" s="250">
        <f>F78*H78</f>
        <v>0</v>
      </c>
    </row>
    <row r="79" spans="1:10" ht="21.75" customHeight="1">
      <c r="C79" s="29"/>
      <c r="F79" s="274"/>
      <c r="G79" s="275"/>
      <c r="H79" s="275"/>
      <c r="I79" s="275"/>
      <c r="J79" s="274"/>
    </row>
    <row r="80" spans="1:10" ht="300.75" customHeight="1">
      <c r="A80" s="276" t="s">
        <v>73</v>
      </c>
      <c r="B80" s="233"/>
      <c r="C80" s="17" t="s">
        <v>342</v>
      </c>
      <c r="D80" s="18"/>
      <c r="E80" s="19" t="s">
        <v>35</v>
      </c>
      <c r="F80" s="20">
        <v>9</v>
      </c>
      <c r="G80" s="270"/>
      <c r="H80" s="269"/>
      <c r="I80" s="269"/>
      <c r="J80" s="269">
        <f>F80*H80</f>
        <v>0</v>
      </c>
    </row>
    <row r="81" spans="1:10">
      <c r="C81" s="29"/>
      <c r="F81" s="274"/>
      <c r="G81" s="275"/>
      <c r="H81" s="275"/>
      <c r="I81" s="275"/>
      <c r="J81" s="274"/>
    </row>
    <row r="82" spans="1:10" ht="126.75" customHeight="1">
      <c r="A82" s="232" t="s">
        <v>74</v>
      </c>
      <c r="B82" s="233"/>
      <c r="C82" s="17" t="s">
        <v>109</v>
      </c>
      <c r="D82" s="18"/>
      <c r="E82" s="19" t="s">
        <v>44</v>
      </c>
      <c r="F82" s="20">
        <v>10.5</v>
      </c>
      <c r="G82" s="270"/>
      <c r="H82" s="269"/>
      <c r="I82" s="269"/>
      <c r="J82" s="269">
        <f>F82*H82</f>
        <v>0</v>
      </c>
    </row>
    <row r="83" spans="1:10" ht="15" customHeight="1">
      <c r="A83" s="232"/>
      <c r="B83" s="233"/>
      <c r="C83" s="21"/>
      <c r="D83" s="22"/>
      <c r="E83" s="23"/>
      <c r="F83" s="24"/>
      <c r="G83" s="277"/>
      <c r="H83" s="278"/>
      <c r="I83" s="278"/>
      <c r="J83" s="278"/>
    </row>
    <row r="84" spans="1:10" ht="114" customHeight="1">
      <c r="A84" s="232" t="s">
        <v>80</v>
      </c>
      <c r="B84" s="233"/>
      <c r="C84" s="17" t="s">
        <v>343</v>
      </c>
      <c r="D84" s="18"/>
      <c r="E84" s="19" t="s">
        <v>110</v>
      </c>
      <c r="F84" s="20">
        <v>10.5</v>
      </c>
      <c r="G84" s="270"/>
      <c r="H84" s="269"/>
      <c r="I84" s="269"/>
      <c r="J84" s="269">
        <f>F84*H84</f>
        <v>0</v>
      </c>
    </row>
    <row r="85" spans="1:10">
      <c r="A85" s="232"/>
      <c r="B85" s="233"/>
      <c r="C85" s="2"/>
      <c r="D85" s="248"/>
      <c r="E85" s="243"/>
      <c r="F85" s="272"/>
      <c r="G85" s="255"/>
      <c r="H85" s="264"/>
      <c r="I85" s="264"/>
      <c r="J85" s="264"/>
    </row>
    <row r="86" spans="1:10">
      <c r="A86" s="302" t="s">
        <v>54</v>
      </c>
      <c r="B86" s="302"/>
      <c r="C86" s="302"/>
      <c r="D86" s="302"/>
      <c r="E86" s="302"/>
      <c r="F86" s="316">
        <f>SUM(J78:J84)</f>
        <v>0</v>
      </c>
      <c r="G86" s="316"/>
      <c r="H86" s="316"/>
      <c r="I86" s="316"/>
      <c r="J86" s="316"/>
    </row>
    <row r="88" spans="1:10">
      <c r="A88" s="300" t="s">
        <v>75</v>
      </c>
      <c r="B88" s="300"/>
      <c r="C88" s="300"/>
      <c r="D88" s="300"/>
      <c r="E88" s="300"/>
      <c r="F88" s="300"/>
      <c r="G88" s="300"/>
      <c r="H88" s="300"/>
      <c r="I88" s="300"/>
      <c r="J88" s="300"/>
    </row>
    <row r="89" spans="1:10">
      <c r="A89" s="300"/>
      <c r="B89" s="300"/>
      <c r="C89" s="300"/>
      <c r="D89" s="300"/>
      <c r="E89" s="300"/>
      <c r="F89" s="300"/>
      <c r="G89" s="300"/>
      <c r="H89" s="300"/>
      <c r="I89" s="300"/>
      <c r="J89" s="300"/>
    </row>
    <row r="90" spans="1:10">
      <c r="A90" s="310" t="s">
        <v>55</v>
      </c>
      <c r="B90" s="310"/>
      <c r="C90" s="310"/>
      <c r="D90" s="310"/>
      <c r="E90" s="310"/>
      <c r="F90" s="310"/>
      <c r="G90" s="310"/>
      <c r="H90" s="310"/>
      <c r="I90" s="310"/>
      <c r="J90" s="310"/>
    </row>
    <row r="91" spans="1:10">
      <c r="A91" s="228"/>
      <c r="B91" s="13"/>
      <c r="C91" s="13"/>
      <c r="D91" s="13"/>
      <c r="E91" s="228"/>
      <c r="F91" s="14"/>
      <c r="G91" s="13"/>
      <c r="H91" s="228"/>
      <c r="I91" s="228"/>
      <c r="J91" s="228"/>
    </row>
    <row r="92" spans="1:10" ht="90" customHeight="1">
      <c r="A92" s="232" t="s">
        <v>26</v>
      </c>
      <c r="B92" s="233"/>
      <c r="C92" s="313" t="s">
        <v>56</v>
      </c>
      <c r="D92" s="313"/>
      <c r="E92" s="313"/>
      <c r="F92" s="313"/>
      <c r="G92" s="313"/>
      <c r="H92" s="313"/>
      <c r="I92" s="313"/>
      <c r="J92" s="313"/>
    </row>
    <row r="93" spans="1:10" ht="12" customHeight="1">
      <c r="A93" s="232"/>
      <c r="B93" s="233"/>
      <c r="C93" s="262"/>
      <c r="D93" s="262"/>
      <c r="E93" s="238"/>
      <c r="F93" s="238"/>
      <c r="G93" s="262"/>
      <c r="H93" s="238"/>
      <c r="I93" s="238"/>
      <c r="J93" s="238"/>
    </row>
    <row r="94" spans="1:10" ht="15" customHeight="1">
      <c r="A94" s="306" t="s">
        <v>7</v>
      </c>
      <c r="B94" s="240"/>
      <c r="C94" s="307" t="s">
        <v>0</v>
      </c>
      <c r="D94" s="240"/>
      <c r="E94" s="308" t="s">
        <v>13</v>
      </c>
      <c r="F94" s="307" t="s">
        <v>1</v>
      </c>
      <c r="G94" s="240"/>
      <c r="H94" s="308" t="s">
        <v>14</v>
      </c>
      <c r="I94" s="240"/>
      <c r="J94" s="308" t="s">
        <v>9</v>
      </c>
    </row>
    <row r="95" spans="1:10">
      <c r="A95" s="306"/>
      <c r="B95" s="240"/>
      <c r="C95" s="307"/>
      <c r="D95" s="240"/>
      <c r="E95" s="307"/>
      <c r="F95" s="307"/>
      <c r="G95" s="240"/>
      <c r="H95" s="307"/>
      <c r="I95" s="240"/>
      <c r="J95" s="307"/>
    </row>
    <row r="97" spans="1:10" ht="251.25" customHeight="1">
      <c r="A97" s="232" t="s">
        <v>18</v>
      </c>
      <c r="B97" s="233"/>
      <c r="C97" s="9" t="s">
        <v>344</v>
      </c>
      <c r="D97" s="248"/>
      <c r="E97" s="243"/>
      <c r="F97" s="244"/>
      <c r="G97" s="242"/>
      <c r="H97" s="247"/>
      <c r="I97" s="247"/>
      <c r="J97" s="247"/>
    </row>
    <row r="98" spans="1:10" ht="32.25" customHeight="1">
      <c r="A98" s="232"/>
      <c r="B98" s="233"/>
      <c r="C98" s="279" t="s">
        <v>116</v>
      </c>
      <c r="D98" s="242"/>
      <c r="E98" s="23" t="s">
        <v>87</v>
      </c>
      <c r="F98" s="250">
        <v>4</v>
      </c>
      <c r="G98" s="248"/>
      <c r="H98" s="280"/>
      <c r="I98" s="253"/>
      <c r="J98" s="281">
        <f>F98*H98</f>
        <v>0</v>
      </c>
    </row>
    <row r="99" spans="1:10">
      <c r="C99" s="29"/>
      <c r="H99" s="263"/>
      <c r="I99" s="263"/>
      <c r="J99" s="263"/>
    </row>
    <row r="100" spans="1:10" ht="261" customHeight="1">
      <c r="A100" s="232" t="s">
        <v>67</v>
      </c>
      <c r="B100" s="233"/>
      <c r="C100" s="9" t="s">
        <v>345</v>
      </c>
      <c r="D100" s="248"/>
      <c r="E100" s="243"/>
      <c r="F100" s="244"/>
      <c r="G100" s="242"/>
      <c r="H100" s="247"/>
      <c r="I100" s="247"/>
      <c r="J100" s="247"/>
    </row>
    <row r="101" spans="1:10" ht="33.75" customHeight="1">
      <c r="A101" s="232"/>
      <c r="B101" s="233"/>
      <c r="C101" s="241" t="s">
        <v>111</v>
      </c>
      <c r="D101" s="242"/>
      <c r="E101" s="23" t="s">
        <v>85</v>
      </c>
      <c r="F101" s="250">
        <v>2</v>
      </c>
      <c r="G101" s="248"/>
      <c r="H101" s="282"/>
      <c r="I101" s="252"/>
      <c r="J101" s="253">
        <f>F101*H101</f>
        <v>0</v>
      </c>
    </row>
    <row r="102" spans="1:10" ht="33.75" customHeight="1">
      <c r="A102" s="232"/>
      <c r="B102" s="233"/>
      <c r="C102" s="241" t="s">
        <v>112</v>
      </c>
      <c r="D102" s="242"/>
      <c r="E102" s="23" t="s">
        <v>85</v>
      </c>
      <c r="F102" s="250">
        <v>2</v>
      </c>
      <c r="G102" s="248"/>
      <c r="H102" s="282"/>
      <c r="I102" s="252"/>
      <c r="J102" s="253">
        <f t="shared" ref="J102:J103" si="1">F102*H102</f>
        <v>0</v>
      </c>
    </row>
    <row r="103" spans="1:10" ht="45" customHeight="1">
      <c r="A103" s="232"/>
      <c r="B103" s="233"/>
      <c r="C103" s="241" t="s">
        <v>117</v>
      </c>
      <c r="D103" s="242"/>
      <c r="E103" s="23" t="s">
        <v>85</v>
      </c>
      <c r="F103" s="250">
        <v>1</v>
      </c>
      <c r="G103" s="248"/>
      <c r="H103" s="282"/>
      <c r="I103" s="252"/>
      <c r="J103" s="253">
        <f t="shared" si="1"/>
        <v>0</v>
      </c>
    </row>
    <row r="104" spans="1:10">
      <c r="H104" s="263"/>
      <c r="I104" s="263"/>
      <c r="J104" s="263"/>
    </row>
    <row r="105" spans="1:10" ht="124.5" customHeight="1">
      <c r="A105" s="232" t="s">
        <v>68</v>
      </c>
      <c r="B105" s="233"/>
      <c r="C105" s="9" t="s">
        <v>113</v>
      </c>
      <c r="D105" s="248"/>
      <c r="E105" s="243"/>
      <c r="F105" s="244"/>
      <c r="G105" s="242"/>
      <c r="H105" s="247"/>
      <c r="I105" s="247"/>
      <c r="J105" s="247"/>
    </row>
    <row r="106" spans="1:10" ht="30" customHeight="1">
      <c r="A106" s="232"/>
      <c r="B106" s="233"/>
      <c r="C106" s="241" t="s">
        <v>114</v>
      </c>
      <c r="D106" s="242"/>
      <c r="E106" s="23" t="s">
        <v>34</v>
      </c>
      <c r="F106" s="250">
        <v>4</v>
      </c>
      <c r="G106" s="248"/>
      <c r="H106" s="282"/>
      <c r="I106" s="253"/>
      <c r="J106" s="253">
        <f>F106*H106</f>
        <v>0</v>
      </c>
    </row>
    <row r="107" spans="1:10" ht="30" customHeight="1">
      <c r="A107" s="232"/>
      <c r="B107" s="233"/>
      <c r="C107" s="241" t="s">
        <v>115</v>
      </c>
      <c r="D107" s="242"/>
      <c r="E107" s="23" t="s">
        <v>34</v>
      </c>
      <c r="F107" s="250">
        <v>3</v>
      </c>
      <c r="G107" s="248"/>
      <c r="H107" s="282"/>
      <c r="I107" s="253"/>
      <c r="J107" s="253">
        <f>F107*H107</f>
        <v>0</v>
      </c>
    </row>
    <row r="108" spans="1:10">
      <c r="C108" s="29"/>
    </row>
    <row r="109" spans="1:10" ht="63" customHeight="1">
      <c r="A109" s="232" t="s">
        <v>108</v>
      </c>
      <c r="B109" s="233"/>
      <c r="C109" s="9" t="s">
        <v>118</v>
      </c>
      <c r="D109" s="248"/>
      <c r="E109" s="23" t="s">
        <v>34</v>
      </c>
      <c r="F109" s="250">
        <f>12</f>
        <v>12</v>
      </c>
      <c r="G109" s="248"/>
      <c r="H109" s="282"/>
      <c r="I109" s="253"/>
      <c r="J109" s="253">
        <f>F109*H109</f>
        <v>0</v>
      </c>
    </row>
    <row r="111" spans="1:10">
      <c r="A111" s="302" t="s">
        <v>57</v>
      </c>
      <c r="B111" s="302"/>
      <c r="C111" s="302"/>
      <c r="D111" s="302"/>
      <c r="E111" s="302"/>
      <c r="F111" s="303">
        <f>SUM(J97:J109)</f>
        <v>0</v>
      </c>
      <c r="G111" s="303"/>
      <c r="H111" s="303"/>
      <c r="I111" s="303"/>
      <c r="J111" s="303"/>
    </row>
    <row r="113" spans="1:10">
      <c r="A113" s="300" t="s">
        <v>119</v>
      </c>
      <c r="B113" s="300"/>
      <c r="C113" s="300"/>
      <c r="D113" s="300"/>
      <c r="E113" s="300"/>
      <c r="F113" s="300"/>
      <c r="G113" s="300"/>
      <c r="H113" s="300"/>
      <c r="I113" s="300"/>
      <c r="J113" s="300"/>
    </row>
    <row r="114" spans="1:10">
      <c r="A114" s="300"/>
      <c r="B114" s="300"/>
      <c r="C114" s="300"/>
      <c r="D114" s="300"/>
      <c r="E114" s="300"/>
      <c r="F114" s="300"/>
      <c r="G114" s="300"/>
      <c r="H114" s="300"/>
      <c r="I114" s="300"/>
      <c r="J114" s="300"/>
    </row>
    <row r="115" spans="1:10">
      <c r="A115" s="310" t="s">
        <v>58</v>
      </c>
      <c r="B115" s="310"/>
      <c r="C115" s="310"/>
      <c r="D115" s="310"/>
      <c r="E115" s="310"/>
      <c r="F115" s="310"/>
      <c r="G115" s="310"/>
      <c r="H115" s="310"/>
      <c r="I115" s="310"/>
      <c r="J115" s="310"/>
    </row>
    <row r="116" spans="1:10">
      <c r="A116" s="228"/>
      <c r="B116" s="13"/>
      <c r="C116" s="13"/>
      <c r="D116" s="13"/>
      <c r="E116" s="228"/>
      <c r="F116" s="14"/>
      <c r="G116" s="13"/>
      <c r="H116" s="228"/>
      <c r="I116" s="228"/>
      <c r="J116" s="228"/>
    </row>
    <row r="117" spans="1:10" ht="109.5" customHeight="1">
      <c r="A117" s="232" t="s">
        <v>27</v>
      </c>
      <c r="B117" s="233"/>
      <c r="C117" s="313" t="s">
        <v>59</v>
      </c>
      <c r="D117" s="313"/>
      <c r="E117" s="313"/>
      <c r="F117" s="313"/>
      <c r="G117" s="313"/>
      <c r="H117" s="313"/>
      <c r="I117" s="313"/>
      <c r="J117" s="313"/>
    </row>
    <row r="118" spans="1:10" ht="12" customHeight="1">
      <c r="A118" s="232"/>
      <c r="B118" s="233"/>
      <c r="C118" s="262"/>
      <c r="D118" s="262"/>
      <c r="E118" s="238"/>
      <c r="F118" s="238"/>
      <c r="G118" s="262"/>
      <c r="H118" s="238"/>
      <c r="I118" s="238"/>
      <c r="J118" s="238"/>
    </row>
    <row r="119" spans="1:10" ht="15" customHeight="1">
      <c r="A119" s="306" t="s">
        <v>7</v>
      </c>
      <c r="B119" s="240"/>
      <c r="C119" s="307" t="s">
        <v>0</v>
      </c>
      <c r="D119" s="240"/>
      <c r="E119" s="308" t="s">
        <v>13</v>
      </c>
      <c r="F119" s="307" t="s">
        <v>1</v>
      </c>
      <c r="G119" s="240"/>
      <c r="H119" s="308" t="s">
        <v>14</v>
      </c>
      <c r="I119" s="240"/>
      <c r="J119" s="308" t="s">
        <v>9</v>
      </c>
    </row>
    <row r="120" spans="1:10">
      <c r="A120" s="306"/>
      <c r="B120" s="240"/>
      <c r="C120" s="307"/>
      <c r="D120" s="240"/>
      <c r="E120" s="307"/>
      <c r="F120" s="307"/>
      <c r="G120" s="240"/>
      <c r="H120" s="307"/>
      <c r="I120" s="240"/>
      <c r="J120" s="307"/>
    </row>
    <row r="122" spans="1:10" ht="75">
      <c r="A122" s="232" t="s">
        <v>21</v>
      </c>
      <c r="B122" s="233"/>
      <c r="C122" s="10" t="s">
        <v>120</v>
      </c>
      <c r="D122" s="248"/>
      <c r="E122" s="23" t="s">
        <v>110</v>
      </c>
      <c r="F122" s="250">
        <v>35</v>
      </c>
      <c r="G122" s="248"/>
      <c r="H122" s="282"/>
      <c r="I122" s="253"/>
      <c r="J122" s="253">
        <f>F122*H122</f>
        <v>0</v>
      </c>
    </row>
    <row r="123" spans="1:10" ht="16.5" customHeight="1">
      <c r="C123" s="29"/>
    </row>
    <row r="124" spans="1:10" ht="105">
      <c r="A124" s="232" t="s">
        <v>20</v>
      </c>
      <c r="B124" s="233"/>
      <c r="C124" s="10" t="s">
        <v>123</v>
      </c>
      <c r="D124" s="248"/>
      <c r="E124" s="23" t="s">
        <v>35</v>
      </c>
      <c r="F124" s="250">
        <v>2.1</v>
      </c>
      <c r="G124" s="248"/>
      <c r="H124" s="282"/>
      <c r="I124" s="253"/>
      <c r="J124" s="253">
        <f>F124*H124</f>
        <v>0</v>
      </c>
    </row>
    <row r="125" spans="1:10" ht="15" customHeight="1">
      <c r="C125" s="29"/>
    </row>
    <row r="126" spans="1:10" ht="105">
      <c r="A126" s="232" t="s">
        <v>76</v>
      </c>
      <c r="B126" s="233"/>
      <c r="C126" s="11" t="s">
        <v>122</v>
      </c>
      <c r="D126" s="248"/>
      <c r="E126" s="23" t="s">
        <v>35</v>
      </c>
      <c r="F126" s="250">
        <v>43</v>
      </c>
      <c r="G126" s="248"/>
      <c r="H126" s="282"/>
      <c r="I126" s="253"/>
      <c r="J126" s="253">
        <f>F126*H126</f>
        <v>0</v>
      </c>
    </row>
    <row r="129" spans="1:10">
      <c r="A129" s="302" t="s">
        <v>60</v>
      </c>
      <c r="B129" s="302"/>
      <c r="C129" s="302"/>
      <c r="D129" s="302"/>
      <c r="E129" s="302"/>
      <c r="F129" s="303">
        <f>SUM(J122:J126)</f>
        <v>0</v>
      </c>
      <c r="G129" s="303"/>
      <c r="H129" s="303"/>
      <c r="I129" s="303"/>
      <c r="J129" s="303"/>
    </row>
    <row r="131" spans="1:10">
      <c r="A131" s="300" t="s">
        <v>124</v>
      </c>
      <c r="B131" s="300"/>
      <c r="C131" s="300"/>
      <c r="D131" s="300"/>
      <c r="E131" s="300"/>
      <c r="F131" s="300"/>
      <c r="G131" s="300"/>
      <c r="H131" s="300"/>
      <c r="I131" s="300"/>
      <c r="J131" s="300"/>
    </row>
    <row r="132" spans="1:10">
      <c r="A132" s="300"/>
      <c r="B132" s="300"/>
      <c r="C132" s="300"/>
      <c r="D132" s="300"/>
      <c r="E132" s="300"/>
      <c r="F132" s="300"/>
      <c r="G132" s="300"/>
      <c r="H132" s="300"/>
      <c r="I132" s="300"/>
      <c r="J132" s="300"/>
    </row>
    <row r="133" spans="1:10">
      <c r="A133" s="310" t="s">
        <v>79</v>
      </c>
      <c r="B133" s="310"/>
      <c r="C133" s="310"/>
      <c r="D133" s="310"/>
      <c r="E133" s="310"/>
      <c r="F133" s="310"/>
      <c r="G133" s="310"/>
      <c r="H133" s="310"/>
      <c r="I133" s="310"/>
      <c r="J133" s="310"/>
    </row>
    <row r="134" spans="1:10">
      <c r="A134" s="228"/>
      <c r="B134" s="13"/>
      <c r="C134" s="13"/>
      <c r="D134" s="13"/>
      <c r="E134" s="228"/>
      <c r="F134" s="14"/>
      <c r="G134" s="13"/>
      <c r="H134" s="228"/>
      <c r="I134" s="228"/>
      <c r="J134" s="228"/>
    </row>
    <row r="135" spans="1:10" ht="109.5" customHeight="1">
      <c r="A135" s="232" t="s">
        <v>28</v>
      </c>
      <c r="B135" s="233"/>
      <c r="C135" s="313" t="s">
        <v>61</v>
      </c>
      <c r="D135" s="313"/>
      <c r="E135" s="313"/>
      <c r="F135" s="313"/>
      <c r="G135" s="313"/>
      <c r="H135" s="313"/>
      <c r="I135" s="313"/>
      <c r="J135" s="313"/>
    </row>
    <row r="136" spans="1:10" ht="12" customHeight="1">
      <c r="A136" s="232"/>
      <c r="B136" s="233"/>
      <c r="C136" s="262"/>
      <c r="D136" s="262"/>
      <c r="E136" s="238"/>
      <c r="F136" s="238"/>
      <c r="G136" s="262"/>
      <c r="H136" s="238"/>
      <c r="I136" s="238"/>
      <c r="J136" s="238"/>
    </row>
    <row r="137" spans="1:10" ht="15" customHeight="1">
      <c r="A137" s="306" t="s">
        <v>7</v>
      </c>
      <c r="B137" s="240"/>
      <c r="C137" s="307" t="s">
        <v>0</v>
      </c>
      <c r="D137" s="240"/>
      <c r="E137" s="308" t="s">
        <v>13</v>
      </c>
      <c r="F137" s="307" t="s">
        <v>1</v>
      </c>
      <c r="G137" s="240"/>
      <c r="H137" s="308" t="s">
        <v>14</v>
      </c>
      <c r="I137" s="240"/>
      <c r="J137" s="308" t="s">
        <v>9</v>
      </c>
    </row>
    <row r="138" spans="1:10">
      <c r="A138" s="306"/>
      <c r="B138" s="240"/>
      <c r="C138" s="307"/>
      <c r="D138" s="240"/>
      <c r="E138" s="307"/>
      <c r="F138" s="307"/>
      <c r="G138" s="240"/>
      <c r="H138" s="307"/>
      <c r="I138" s="240"/>
      <c r="J138" s="307"/>
    </row>
    <row r="140" spans="1:10" ht="105">
      <c r="A140" s="232" t="s">
        <v>19</v>
      </c>
      <c r="B140" s="233"/>
      <c r="C140" s="11" t="s">
        <v>69</v>
      </c>
      <c r="D140" s="248"/>
      <c r="E140" s="243"/>
      <c r="F140" s="244"/>
      <c r="G140" s="242"/>
      <c r="H140" s="243"/>
      <c r="I140" s="243"/>
      <c r="J140" s="243"/>
    </row>
    <row r="141" spans="1:10" ht="18.75" customHeight="1">
      <c r="A141" s="232"/>
      <c r="B141" s="233"/>
      <c r="C141" s="279" t="s">
        <v>127</v>
      </c>
      <c r="D141" s="242"/>
      <c r="E141" s="23" t="s">
        <v>35</v>
      </c>
      <c r="F141" s="250">
        <v>295</v>
      </c>
      <c r="G141" s="248"/>
      <c r="H141" s="282"/>
      <c r="I141" s="253"/>
      <c r="J141" s="253">
        <f>F141*H141</f>
        <v>0</v>
      </c>
    </row>
    <row r="142" spans="1:10" ht="18.75" customHeight="1">
      <c r="A142" s="232"/>
      <c r="B142" s="233"/>
      <c r="C142" s="279" t="s">
        <v>128</v>
      </c>
      <c r="D142" s="242"/>
      <c r="E142" s="23" t="s">
        <v>35</v>
      </c>
      <c r="F142" s="250">
        <v>43</v>
      </c>
      <c r="G142" s="248"/>
      <c r="H142" s="282"/>
      <c r="I142" s="253"/>
      <c r="J142" s="253">
        <f>F142*H142</f>
        <v>0</v>
      </c>
    </row>
    <row r="143" spans="1:10">
      <c r="C143" s="29"/>
      <c r="H143" s="263"/>
      <c r="I143" s="263"/>
      <c r="J143" s="263"/>
    </row>
    <row r="144" spans="1:10" ht="111.75" customHeight="1">
      <c r="A144" s="232" t="s">
        <v>125</v>
      </c>
      <c r="B144" s="233"/>
      <c r="C144" s="11" t="s">
        <v>126</v>
      </c>
      <c r="D144" s="248"/>
      <c r="E144" s="23" t="s">
        <v>35</v>
      </c>
      <c r="F144" s="250">
        <v>103</v>
      </c>
      <c r="G144" s="248"/>
      <c r="H144" s="282"/>
      <c r="I144" s="253"/>
      <c r="J144" s="253">
        <f>F144*H144</f>
        <v>0</v>
      </c>
    </row>
    <row r="145" spans="1:10">
      <c r="C145" s="29"/>
      <c r="H145" s="263"/>
      <c r="I145" s="263"/>
      <c r="J145" s="263"/>
    </row>
    <row r="146" spans="1:10" ht="124.5" customHeight="1">
      <c r="A146" s="232" t="s">
        <v>131</v>
      </c>
      <c r="B146" s="233"/>
      <c r="C146" s="11" t="s">
        <v>130</v>
      </c>
      <c r="D146" s="248"/>
      <c r="E146" s="23" t="s">
        <v>110</v>
      </c>
      <c r="F146" s="250">
        <f>3.65*2+3.6*2</f>
        <v>14.5</v>
      </c>
      <c r="G146" s="248"/>
      <c r="H146" s="282"/>
      <c r="I146" s="253"/>
      <c r="J146" s="253">
        <f>F146*H146</f>
        <v>0</v>
      </c>
    </row>
    <row r="147" spans="1:10">
      <c r="H147" s="263"/>
      <c r="I147" s="263"/>
      <c r="J147" s="263"/>
    </row>
    <row r="148" spans="1:10" ht="186" customHeight="1">
      <c r="A148" s="232" t="s">
        <v>132</v>
      </c>
      <c r="B148" s="233"/>
      <c r="C148" s="11" t="s">
        <v>133</v>
      </c>
      <c r="D148" s="248"/>
      <c r="E148" s="23" t="s">
        <v>110</v>
      </c>
      <c r="F148" s="250">
        <v>35</v>
      </c>
      <c r="G148" s="248"/>
      <c r="H148" s="282"/>
      <c r="I148" s="253"/>
      <c r="J148" s="253">
        <f>F148*H148</f>
        <v>0</v>
      </c>
    </row>
    <row r="149" spans="1:10" ht="18.75" customHeight="1">
      <c r="A149" s="232"/>
      <c r="B149" s="233"/>
      <c r="C149" s="283"/>
      <c r="D149" s="242"/>
      <c r="E149" s="23"/>
      <c r="F149" s="244"/>
      <c r="G149" s="242"/>
      <c r="H149" s="284"/>
      <c r="I149" s="247"/>
      <c r="J149" s="247"/>
    </row>
    <row r="150" spans="1:10">
      <c r="A150" s="302" t="s">
        <v>62</v>
      </c>
      <c r="B150" s="302"/>
      <c r="C150" s="302"/>
      <c r="D150" s="302"/>
      <c r="E150" s="302"/>
      <c r="F150" s="303">
        <f>SUM(J140:J148)</f>
        <v>0</v>
      </c>
      <c r="G150" s="303"/>
      <c r="H150" s="303"/>
      <c r="I150" s="303"/>
      <c r="J150" s="303"/>
    </row>
    <row r="151" spans="1:10">
      <c r="J151" s="263"/>
    </row>
    <row r="152" spans="1:10">
      <c r="A152" s="300" t="s">
        <v>143</v>
      </c>
      <c r="B152" s="300"/>
      <c r="C152" s="300"/>
      <c r="D152" s="300"/>
      <c r="E152" s="300"/>
      <c r="F152" s="300"/>
      <c r="G152" s="300"/>
      <c r="H152" s="300"/>
      <c r="I152" s="300"/>
      <c r="J152" s="300"/>
    </row>
    <row r="153" spans="1:10">
      <c r="A153" s="300"/>
      <c r="B153" s="300"/>
      <c r="C153" s="300"/>
      <c r="D153" s="300"/>
      <c r="E153" s="300"/>
      <c r="F153" s="300"/>
      <c r="G153" s="300"/>
      <c r="H153" s="300"/>
      <c r="I153" s="300"/>
      <c r="J153" s="300"/>
    </row>
    <row r="154" spans="1:10">
      <c r="A154" s="310" t="s">
        <v>144</v>
      </c>
      <c r="B154" s="310"/>
      <c r="C154" s="310"/>
      <c r="D154" s="310"/>
      <c r="E154" s="310"/>
      <c r="F154" s="310"/>
      <c r="G154" s="310"/>
      <c r="H154" s="310"/>
      <c r="I154" s="310"/>
      <c r="J154" s="310"/>
    </row>
    <row r="155" spans="1:10">
      <c r="A155" s="228"/>
      <c r="B155" s="13"/>
      <c r="C155" s="13"/>
      <c r="D155" s="13"/>
      <c r="E155" s="228"/>
      <c r="F155" s="14"/>
      <c r="G155" s="13"/>
      <c r="H155" s="228"/>
      <c r="I155" s="228"/>
      <c r="J155" s="228"/>
    </row>
    <row r="156" spans="1:10" ht="93.75" customHeight="1">
      <c r="A156" s="232" t="s">
        <v>29</v>
      </c>
      <c r="B156" s="233"/>
      <c r="C156" s="309" t="s">
        <v>145</v>
      </c>
      <c r="D156" s="309"/>
      <c r="E156" s="309"/>
      <c r="F156" s="309"/>
      <c r="G156" s="309"/>
      <c r="H156" s="309"/>
      <c r="I156" s="309"/>
      <c r="J156" s="309"/>
    </row>
    <row r="157" spans="1:10" ht="12" customHeight="1">
      <c r="A157" s="232"/>
      <c r="B157" s="233"/>
      <c r="C157" s="262"/>
      <c r="D157" s="262"/>
      <c r="E157" s="238"/>
      <c r="F157" s="238"/>
      <c r="G157" s="262"/>
      <c r="H157" s="238"/>
      <c r="I157" s="238"/>
      <c r="J157" s="238"/>
    </row>
    <row r="158" spans="1:10" ht="15" customHeight="1">
      <c r="A158" s="306" t="s">
        <v>7</v>
      </c>
      <c r="B158" s="240"/>
      <c r="C158" s="307" t="s">
        <v>0</v>
      </c>
      <c r="D158" s="240"/>
      <c r="E158" s="308" t="s">
        <v>13</v>
      </c>
      <c r="F158" s="307" t="s">
        <v>1</v>
      </c>
      <c r="G158" s="240"/>
      <c r="H158" s="308" t="s">
        <v>14</v>
      </c>
      <c r="I158" s="240"/>
      <c r="J158" s="308" t="s">
        <v>9</v>
      </c>
    </row>
    <row r="159" spans="1:10">
      <c r="A159" s="306"/>
      <c r="B159" s="240"/>
      <c r="C159" s="307"/>
      <c r="D159" s="240"/>
      <c r="E159" s="307"/>
      <c r="F159" s="307"/>
      <c r="G159" s="240"/>
      <c r="H159" s="307"/>
      <c r="I159" s="240"/>
      <c r="J159" s="307"/>
    </row>
    <row r="161" spans="1:10">
      <c r="B161" s="25" t="s">
        <v>134</v>
      </c>
      <c r="C161" s="26"/>
      <c r="D161" s="26"/>
      <c r="E161" s="26"/>
      <c r="F161" s="26"/>
      <c r="G161" s="26"/>
      <c r="H161" s="26"/>
      <c r="I161" s="26"/>
      <c r="J161" s="26"/>
    </row>
    <row r="162" spans="1:10">
      <c r="A162" s="27"/>
      <c r="B162" s="26"/>
      <c r="C162" s="26"/>
      <c r="D162" s="26"/>
      <c r="E162" s="26"/>
      <c r="F162" s="26"/>
      <c r="G162" s="26"/>
      <c r="H162" s="26"/>
      <c r="I162" s="26"/>
      <c r="J162" s="26"/>
    </row>
    <row r="163" spans="1:10">
      <c r="A163" s="285" t="s">
        <v>32</v>
      </c>
      <c r="B163" s="28" t="s">
        <v>146</v>
      </c>
      <c r="C163" s="29"/>
      <c r="D163" s="26"/>
      <c r="E163" s="26"/>
      <c r="F163" s="26"/>
      <c r="G163" s="26"/>
      <c r="H163" s="26"/>
      <c r="I163" s="26"/>
      <c r="J163" s="26"/>
    </row>
    <row r="164" spans="1:10">
      <c r="A164" s="285"/>
      <c r="B164" s="30" t="s">
        <v>147</v>
      </c>
      <c r="C164" s="29"/>
      <c r="D164" s="26"/>
      <c r="E164" s="26"/>
      <c r="F164" s="26"/>
      <c r="G164" s="26"/>
      <c r="H164" s="26"/>
      <c r="I164" s="26"/>
      <c r="J164" s="26"/>
    </row>
    <row r="165" spans="1:10">
      <c r="A165" s="285"/>
      <c r="B165" s="30" t="s">
        <v>135</v>
      </c>
      <c r="C165" s="29"/>
      <c r="D165" s="26"/>
      <c r="E165" s="26"/>
      <c r="F165" s="26"/>
      <c r="G165" s="26"/>
      <c r="H165" s="26"/>
      <c r="I165" s="26"/>
      <c r="J165" s="26"/>
    </row>
    <row r="166" spans="1:10">
      <c r="A166" s="285"/>
      <c r="B166" s="30" t="s">
        <v>136</v>
      </c>
      <c r="C166" s="29"/>
      <c r="D166" s="26"/>
      <c r="E166" s="26"/>
      <c r="F166" s="26"/>
      <c r="G166" s="26"/>
      <c r="H166" s="26"/>
      <c r="I166" s="26"/>
      <c r="J166" s="26"/>
    </row>
    <row r="167" spans="1:10">
      <c r="A167" s="285"/>
      <c r="B167" s="30" t="s">
        <v>137</v>
      </c>
      <c r="C167" s="29"/>
      <c r="D167" s="26"/>
      <c r="E167" s="26"/>
      <c r="F167" s="26"/>
      <c r="G167" s="26"/>
      <c r="H167" s="26"/>
      <c r="I167" s="26"/>
      <c r="J167" s="26"/>
    </row>
    <row r="168" spans="1:10">
      <c r="A168" s="285"/>
      <c r="B168" s="30" t="s">
        <v>138</v>
      </c>
      <c r="C168" s="29"/>
      <c r="D168" s="26"/>
      <c r="E168" s="26"/>
      <c r="F168" s="26"/>
      <c r="G168" s="26"/>
      <c r="H168" s="26"/>
      <c r="I168" s="26"/>
      <c r="J168" s="26"/>
    </row>
    <row r="169" spans="1:10">
      <c r="A169" s="285"/>
      <c r="B169" s="30" t="s">
        <v>139</v>
      </c>
      <c r="C169" s="29"/>
      <c r="D169" s="26"/>
      <c r="E169" s="26"/>
      <c r="F169" s="26"/>
      <c r="G169" s="26"/>
      <c r="H169" s="26"/>
      <c r="I169" s="26"/>
      <c r="J169" s="26"/>
    </row>
    <row r="170" spans="1:10">
      <c r="A170" s="285"/>
      <c r="B170" s="30" t="s">
        <v>140</v>
      </c>
      <c r="C170" s="29"/>
      <c r="D170" s="26"/>
      <c r="E170" s="26"/>
      <c r="F170" s="26"/>
      <c r="G170" s="26"/>
      <c r="H170" s="26"/>
      <c r="I170" s="26"/>
      <c r="J170" s="26"/>
    </row>
    <row r="171" spans="1:10">
      <c r="A171" s="285"/>
      <c r="B171" s="30" t="s">
        <v>141</v>
      </c>
      <c r="C171" s="29"/>
      <c r="D171" s="26"/>
      <c r="E171" s="26"/>
      <c r="F171" s="26"/>
      <c r="G171" s="26"/>
      <c r="H171" s="26"/>
      <c r="I171" s="26"/>
      <c r="J171" s="26"/>
    </row>
    <row r="172" spans="1:10">
      <c r="A172" s="285"/>
      <c r="B172" s="30" t="s">
        <v>142</v>
      </c>
      <c r="C172" s="29"/>
      <c r="D172" s="26"/>
      <c r="E172" s="26"/>
      <c r="F172" s="26"/>
      <c r="G172" s="26"/>
      <c r="H172" s="26"/>
      <c r="I172" s="26"/>
      <c r="J172" s="26"/>
    </row>
    <row r="173" spans="1:10">
      <c r="A173" s="285"/>
      <c r="B173" s="31" t="s">
        <v>148</v>
      </c>
      <c r="C173" s="32"/>
      <c r="D173" s="26"/>
      <c r="E173" s="26"/>
      <c r="F173" s="26"/>
      <c r="G173" s="26"/>
      <c r="H173" s="26"/>
      <c r="I173" s="26"/>
      <c r="J173" s="26"/>
    </row>
    <row r="174" spans="1:10" ht="17.25" customHeight="1">
      <c r="A174" s="285"/>
      <c r="B174" s="30" t="s">
        <v>149</v>
      </c>
      <c r="C174" s="32"/>
      <c r="D174" s="26"/>
      <c r="E174" s="26"/>
      <c r="F174" s="26"/>
      <c r="G174" s="26"/>
      <c r="H174" s="26"/>
      <c r="I174" s="26"/>
      <c r="J174" s="26"/>
    </row>
    <row r="175" spans="1:10" ht="17.25" customHeight="1">
      <c r="A175" s="285"/>
      <c r="B175" s="30" t="s">
        <v>150</v>
      </c>
      <c r="C175" s="32"/>
      <c r="D175" s="26"/>
      <c r="E175" s="26"/>
      <c r="F175" s="26"/>
      <c r="G175" s="26"/>
      <c r="H175" s="26"/>
      <c r="I175" s="26"/>
      <c r="J175" s="26"/>
    </row>
    <row r="176" spans="1:10" ht="9" customHeight="1">
      <c r="A176" s="29"/>
      <c r="B176" s="29"/>
      <c r="C176" s="33"/>
    </row>
    <row r="177" spans="1:10">
      <c r="A177" s="285"/>
      <c r="B177" s="33" t="s">
        <v>346</v>
      </c>
      <c r="C177" s="32"/>
      <c r="D177" s="26"/>
      <c r="E177" s="26"/>
      <c r="F177" s="26"/>
      <c r="G177" s="26"/>
      <c r="H177" s="26"/>
      <c r="I177" s="26"/>
      <c r="J177" s="26"/>
    </row>
    <row r="178" spans="1:10">
      <c r="A178" s="285"/>
      <c r="B178" s="34" t="s">
        <v>156</v>
      </c>
      <c r="C178" s="32"/>
      <c r="D178" s="26"/>
      <c r="E178" s="26"/>
      <c r="F178" s="26"/>
      <c r="G178" s="26"/>
      <c r="H178" s="26"/>
      <c r="I178" s="26"/>
      <c r="J178" s="26"/>
    </row>
    <row r="179" spans="1:10">
      <c r="A179" s="285"/>
      <c r="B179" s="34" t="s">
        <v>157</v>
      </c>
      <c r="C179" s="32"/>
      <c r="D179" s="26"/>
      <c r="E179" s="26"/>
      <c r="F179" s="26"/>
      <c r="G179" s="26"/>
      <c r="H179" s="26"/>
      <c r="I179" s="26"/>
      <c r="J179" s="26"/>
    </row>
    <row r="180" spans="1:10">
      <c r="A180" s="285"/>
      <c r="B180" s="34" t="s">
        <v>158</v>
      </c>
      <c r="C180" s="32"/>
      <c r="D180" s="26"/>
      <c r="E180" s="26"/>
      <c r="F180" s="26"/>
      <c r="G180" s="26"/>
      <c r="H180" s="26"/>
      <c r="I180" s="26"/>
      <c r="J180" s="26"/>
    </row>
    <row r="181" spans="1:10">
      <c r="A181" s="285"/>
      <c r="B181" s="34" t="s">
        <v>159</v>
      </c>
      <c r="C181" s="32"/>
      <c r="D181" s="26"/>
      <c r="E181" s="26"/>
      <c r="F181" s="26"/>
      <c r="G181" s="26"/>
      <c r="H181" s="26"/>
      <c r="I181" s="26"/>
      <c r="J181" s="26"/>
    </row>
    <row r="182" spans="1:10">
      <c r="A182" s="285"/>
      <c r="B182" s="34" t="s">
        <v>160</v>
      </c>
      <c r="C182" s="35" t="s">
        <v>161</v>
      </c>
      <c r="D182" s="36">
        <v>2</v>
      </c>
      <c r="E182" s="23" t="s">
        <v>85</v>
      </c>
      <c r="F182" s="250">
        <v>2</v>
      </c>
      <c r="G182" s="248"/>
      <c r="H182" s="282"/>
      <c r="I182" s="253"/>
      <c r="J182" s="253">
        <f>F182*H182</f>
        <v>0</v>
      </c>
    </row>
    <row r="183" spans="1:10" ht="8.25" customHeight="1">
      <c r="A183" s="29"/>
      <c r="B183" s="29"/>
      <c r="C183" s="33"/>
    </row>
    <row r="184" spans="1:10">
      <c r="A184" s="285"/>
      <c r="B184" s="28" t="s">
        <v>162</v>
      </c>
      <c r="C184" s="32"/>
      <c r="D184" s="26"/>
      <c r="E184" s="26"/>
      <c r="F184" s="26"/>
      <c r="G184" s="26"/>
      <c r="H184" s="26"/>
      <c r="I184" s="26"/>
      <c r="J184" s="26"/>
    </row>
    <row r="185" spans="1:10">
      <c r="A185" s="285"/>
      <c r="B185" s="29" t="s">
        <v>163</v>
      </c>
      <c r="C185" s="32"/>
      <c r="D185" s="26"/>
      <c r="E185" s="26"/>
      <c r="F185" s="26"/>
      <c r="G185" s="26"/>
      <c r="H185" s="26"/>
      <c r="I185" s="26"/>
      <c r="J185" s="26"/>
    </row>
    <row r="186" spans="1:10">
      <c r="A186" s="285"/>
      <c r="B186" s="29" t="s">
        <v>164</v>
      </c>
      <c r="C186" s="32"/>
      <c r="D186" s="26"/>
      <c r="E186" s="26"/>
      <c r="F186" s="26"/>
      <c r="G186" s="26"/>
      <c r="H186" s="26"/>
      <c r="I186" s="26"/>
      <c r="J186" s="26"/>
    </row>
    <row r="187" spans="1:10">
      <c r="A187" s="285"/>
      <c r="B187" s="29" t="s">
        <v>165</v>
      </c>
      <c r="C187" s="32"/>
      <c r="D187" s="26"/>
      <c r="E187" s="26"/>
      <c r="F187" s="26"/>
      <c r="G187" s="26"/>
      <c r="H187" s="26"/>
      <c r="I187" s="26"/>
      <c r="J187" s="26"/>
    </row>
    <row r="188" spans="1:10">
      <c r="A188" s="285"/>
      <c r="B188" s="29" t="s">
        <v>166</v>
      </c>
      <c r="C188" s="32"/>
      <c r="D188" s="26"/>
      <c r="E188" s="26"/>
      <c r="F188" s="26"/>
      <c r="G188" s="26"/>
      <c r="H188" s="26"/>
      <c r="I188" s="26"/>
      <c r="J188" s="26"/>
    </row>
    <row r="189" spans="1:10">
      <c r="A189" s="285"/>
      <c r="B189" s="29" t="s">
        <v>167</v>
      </c>
      <c r="C189" s="32"/>
      <c r="D189" s="26"/>
      <c r="E189" s="26"/>
      <c r="F189" s="26"/>
      <c r="G189" s="26"/>
      <c r="H189" s="26"/>
      <c r="I189" s="26"/>
      <c r="J189" s="26"/>
    </row>
    <row r="190" spans="1:10">
      <c r="A190" s="285"/>
      <c r="B190" s="29" t="s">
        <v>168</v>
      </c>
      <c r="C190" s="32"/>
      <c r="D190" s="26"/>
      <c r="E190" s="26"/>
      <c r="F190" s="26"/>
      <c r="G190" s="26"/>
      <c r="H190" s="26"/>
      <c r="I190" s="26"/>
      <c r="J190" s="26"/>
    </row>
    <row r="191" spans="1:10">
      <c r="A191" s="285"/>
      <c r="B191" s="29" t="s">
        <v>169</v>
      </c>
      <c r="C191" s="32"/>
      <c r="D191" s="26"/>
      <c r="E191" s="26"/>
      <c r="F191" s="26"/>
      <c r="G191" s="26"/>
      <c r="H191" s="26"/>
      <c r="I191" s="26"/>
      <c r="J191" s="26"/>
    </row>
    <row r="192" spans="1:10">
      <c r="A192" s="285"/>
      <c r="B192" s="30" t="s">
        <v>170</v>
      </c>
      <c r="C192" s="32"/>
      <c r="D192" s="26"/>
      <c r="E192" s="26"/>
      <c r="F192" s="26"/>
      <c r="G192" s="26"/>
      <c r="H192" s="26"/>
      <c r="I192" s="26"/>
      <c r="J192" s="26"/>
    </row>
    <row r="193" spans="1:10">
      <c r="A193" s="285"/>
      <c r="B193" s="28" t="s">
        <v>171</v>
      </c>
      <c r="C193" s="32"/>
      <c r="D193" s="26"/>
      <c r="E193" s="26"/>
      <c r="F193" s="26"/>
      <c r="G193" s="26"/>
      <c r="H193" s="26"/>
      <c r="I193" s="26"/>
      <c r="J193" s="26"/>
    </row>
    <row r="194" spans="1:10">
      <c r="A194" s="285"/>
      <c r="B194" s="286"/>
      <c r="C194" s="286" t="s">
        <v>350</v>
      </c>
      <c r="D194" s="36">
        <v>2</v>
      </c>
      <c r="E194" s="23" t="s">
        <v>85</v>
      </c>
      <c r="F194" s="250">
        <v>2</v>
      </c>
      <c r="G194" s="248"/>
      <c r="H194" s="282"/>
      <c r="I194" s="253"/>
      <c r="J194" s="253">
        <f>F194*H194</f>
        <v>0</v>
      </c>
    </row>
    <row r="195" spans="1:10">
      <c r="A195" s="29"/>
      <c r="B195" s="29"/>
      <c r="C195" s="29"/>
    </row>
    <row r="196" spans="1:10">
      <c r="A196" s="285"/>
      <c r="B196" s="28" t="s">
        <v>162</v>
      </c>
      <c r="C196" s="32"/>
      <c r="D196" s="26"/>
      <c r="E196" s="26"/>
      <c r="F196" s="26"/>
      <c r="G196" s="26"/>
      <c r="H196" s="26"/>
      <c r="I196" s="26"/>
      <c r="J196" s="26"/>
    </row>
    <row r="197" spans="1:10">
      <c r="A197" s="285"/>
      <c r="B197" s="29" t="s">
        <v>163</v>
      </c>
      <c r="C197" s="32"/>
      <c r="D197" s="26"/>
      <c r="E197" s="26"/>
      <c r="F197" s="26"/>
      <c r="G197" s="26"/>
      <c r="H197" s="26"/>
      <c r="I197" s="26"/>
      <c r="J197" s="26"/>
    </row>
    <row r="198" spans="1:10">
      <c r="A198" s="285"/>
      <c r="B198" s="29" t="s">
        <v>173</v>
      </c>
      <c r="C198" s="32"/>
      <c r="D198" s="26"/>
      <c r="E198" s="26"/>
      <c r="F198" s="26"/>
      <c r="G198" s="26"/>
      <c r="H198" s="26"/>
      <c r="I198" s="26"/>
      <c r="J198" s="26"/>
    </row>
    <row r="199" spans="1:10">
      <c r="A199" s="285"/>
      <c r="B199" s="29" t="s">
        <v>174</v>
      </c>
      <c r="C199" s="32"/>
      <c r="D199" s="26"/>
      <c r="E199" s="26"/>
      <c r="F199" s="26"/>
      <c r="G199" s="26"/>
      <c r="H199" s="26"/>
      <c r="I199" s="26"/>
      <c r="J199" s="26"/>
    </row>
    <row r="200" spans="1:10">
      <c r="A200" s="285"/>
      <c r="B200" s="29" t="s">
        <v>166</v>
      </c>
      <c r="C200" s="32"/>
      <c r="D200" s="26"/>
      <c r="E200" s="26"/>
      <c r="F200" s="26"/>
      <c r="G200" s="26"/>
      <c r="H200" s="26"/>
      <c r="I200" s="26"/>
      <c r="J200" s="26"/>
    </row>
    <row r="201" spans="1:10">
      <c r="A201" s="285"/>
      <c r="B201" s="29" t="s">
        <v>167</v>
      </c>
      <c r="C201" s="32"/>
      <c r="D201" s="26"/>
      <c r="E201" s="26"/>
      <c r="F201" s="26"/>
      <c r="G201" s="26"/>
      <c r="H201" s="26"/>
      <c r="I201" s="26"/>
      <c r="J201" s="26"/>
    </row>
    <row r="202" spans="1:10">
      <c r="A202" s="285"/>
      <c r="B202" s="29" t="s">
        <v>168</v>
      </c>
      <c r="C202" s="32"/>
      <c r="D202" s="26"/>
      <c r="E202" s="26"/>
      <c r="F202" s="26"/>
      <c r="G202" s="26"/>
      <c r="H202" s="26"/>
      <c r="I202" s="26"/>
      <c r="J202" s="26"/>
    </row>
    <row r="203" spans="1:10">
      <c r="A203" s="285"/>
      <c r="B203" s="29" t="s">
        <v>169</v>
      </c>
      <c r="C203" s="32"/>
      <c r="D203" s="26"/>
      <c r="E203" s="26"/>
      <c r="F203" s="26"/>
      <c r="G203" s="26"/>
      <c r="H203" s="26"/>
      <c r="I203" s="26"/>
      <c r="J203" s="26"/>
    </row>
    <row r="204" spans="1:10">
      <c r="A204" s="285"/>
      <c r="B204" s="30" t="s">
        <v>170</v>
      </c>
      <c r="C204" s="32"/>
      <c r="D204" s="26"/>
      <c r="E204" s="26"/>
      <c r="F204" s="26"/>
      <c r="G204" s="26"/>
      <c r="H204" s="26"/>
      <c r="I204" s="26"/>
      <c r="J204" s="26"/>
    </row>
    <row r="205" spans="1:10">
      <c r="A205" s="285"/>
      <c r="B205" s="28" t="s">
        <v>347</v>
      </c>
      <c r="C205" s="32"/>
      <c r="D205" s="26"/>
      <c r="E205" s="26"/>
      <c r="F205" s="26"/>
      <c r="G205" s="26"/>
      <c r="H205" s="26"/>
      <c r="I205" s="26"/>
      <c r="J205" s="26"/>
    </row>
    <row r="206" spans="1:10">
      <c r="A206" s="285"/>
      <c r="B206" s="34"/>
      <c r="C206" s="286" t="s">
        <v>172</v>
      </c>
      <c r="D206" s="36">
        <v>2</v>
      </c>
      <c r="E206" s="23" t="s">
        <v>85</v>
      </c>
      <c r="F206" s="250">
        <v>2</v>
      </c>
      <c r="G206" s="248"/>
      <c r="H206" s="282"/>
      <c r="I206" s="253"/>
      <c r="J206" s="253">
        <f>F206*H206</f>
        <v>0</v>
      </c>
    </row>
    <row r="207" spans="1:10">
      <c r="A207" s="285"/>
      <c r="B207" s="34"/>
      <c r="C207" s="286"/>
      <c r="D207" s="36"/>
      <c r="E207" s="23"/>
      <c r="F207" s="244"/>
      <c r="G207" s="242"/>
      <c r="H207" s="284"/>
      <c r="I207" s="247"/>
      <c r="J207" s="247"/>
    </row>
    <row r="208" spans="1:10">
      <c r="A208" s="285" t="s">
        <v>77</v>
      </c>
      <c r="B208" s="33" t="s">
        <v>176</v>
      </c>
      <c r="C208" s="32"/>
      <c r="D208" s="26"/>
      <c r="E208" s="26"/>
      <c r="F208" s="26"/>
      <c r="G208" s="26"/>
      <c r="H208" s="26"/>
      <c r="I208" s="26"/>
      <c r="J208" s="26"/>
    </row>
    <row r="209" spans="1:14">
      <c r="A209" s="285"/>
      <c r="B209" s="29" t="s">
        <v>175</v>
      </c>
      <c r="C209" s="32"/>
      <c r="D209" s="26"/>
      <c r="E209" s="26"/>
      <c r="F209" s="26"/>
      <c r="G209" s="26"/>
      <c r="H209" s="26"/>
      <c r="I209" s="26"/>
      <c r="J209" s="26"/>
    </row>
    <row r="210" spans="1:14">
      <c r="A210" s="285"/>
      <c r="B210" s="32"/>
      <c r="C210" s="29" t="s">
        <v>209</v>
      </c>
      <c r="D210" s="37">
        <v>18</v>
      </c>
      <c r="E210" s="23" t="s">
        <v>110</v>
      </c>
      <c r="F210" s="250">
        <v>18</v>
      </c>
      <c r="G210" s="248"/>
      <c r="H210" s="282"/>
      <c r="I210" s="253"/>
      <c r="J210" s="253">
        <f>F210*H210</f>
        <v>0</v>
      </c>
    </row>
    <row r="211" spans="1:14">
      <c r="A211" s="285"/>
      <c r="B211" s="32"/>
      <c r="C211" s="29" t="s">
        <v>208</v>
      </c>
      <c r="D211" s="37">
        <v>18</v>
      </c>
      <c r="E211" s="23" t="s">
        <v>110</v>
      </c>
      <c r="F211" s="250">
        <v>18</v>
      </c>
      <c r="G211" s="248"/>
      <c r="H211" s="282"/>
      <c r="I211" s="253"/>
      <c r="J211" s="253">
        <f>F211*H211</f>
        <v>0</v>
      </c>
    </row>
    <row r="212" spans="1:14">
      <c r="A212" s="285"/>
      <c r="B212" s="34"/>
      <c r="C212" s="286"/>
      <c r="D212" s="36"/>
      <c r="E212" s="23"/>
      <c r="F212" s="244"/>
      <c r="G212" s="242"/>
      <c r="H212" s="284"/>
      <c r="I212" s="247"/>
      <c r="J212" s="247"/>
    </row>
    <row r="213" spans="1:14" ht="12.75" customHeight="1">
      <c r="A213" s="285" t="s">
        <v>78</v>
      </c>
      <c r="B213" s="28" t="s">
        <v>185</v>
      </c>
      <c r="C213" s="32"/>
      <c r="D213" s="26"/>
      <c r="E213" s="26"/>
      <c r="F213" s="26"/>
      <c r="G213" s="26"/>
      <c r="H213" s="26"/>
      <c r="I213" s="26"/>
      <c r="J213" s="26"/>
    </row>
    <row r="214" spans="1:14" ht="12.75" customHeight="1">
      <c r="A214" s="285"/>
      <c r="B214" s="30" t="s">
        <v>177</v>
      </c>
      <c r="C214" s="32"/>
      <c r="D214" s="26"/>
      <c r="E214" s="26"/>
      <c r="F214" s="26"/>
      <c r="G214" s="26"/>
      <c r="H214" s="26"/>
      <c r="I214" s="26"/>
      <c r="J214" s="26"/>
    </row>
    <row r="215" spans="1:14" ht="12.75" customHeight="1">
      <c r="A215" s="285"/>
      <c r="B215" s="30" t="s">
        <v>184</v>
      </c>
      <c r="C215" s="32"/>
      <c r="D215" s="26"/>
      <c r="E215" s="26"/>
      <c r="F215" s="26"/>
      <c r="G215" s="26"/>
      <c r="H215" s="26"/>
      <c r="I215" s="26"/>
      <c r="J215" s="26"/>
    </row>
    <row r="216" spans="1:14">
      <c r="A216" s="285"/>
      <c r="B216" s="30" t="s">
        <v>178</v>
      </c>
      <c r="C216" s="32"/>
      <c r="D216" s="26"/>
      <c r="E216" s="26"/>
      <c r="F216" s="26"/>
      <c r="G216" s="26"/>
      <c r="H216" s="26"/>
      <c r="I216" s="26"/>
      <c r="J216" s="26"/>
    </row>
    <row r="217" spans="1:14">
      <c r="A217" s="285"/>
      <c r="B217" s="30" t="s">
        <v>179</v>
      </c>
      <c r="C217" s="32"/>
      <c r="D217" s="26"/>
      <c r="E217" s="26"/>
      <c r="F217" s="26"/>
      <c r="G217" s="26"/>
      <c r="H217" s="26"/>
      <c r="I217" s="26"/>
      <c r="J217" s="26"/>
      <c r="K217" s="26"/>
      <c r="L217" s="26"/>
      <c r="M217" s="26"/>
      <c r="N217" s="26"/>
    </row>
    <row r="218" spans="1:14">
      <c r="A218" s="285"/>
      <c r="B218" s="30" t="s">
        <v>180</v>
      </c>
      <c r="C218" s="32"/>
      <c r="D218" s="26"/>
      <c r="E218" s="26"/>
      <c r="F218" s="26"/>
      <c r="G218" s="26"/>
      <c r="H218" s="26"/>
      <c r="I218" s="26"/>
      <c r="J218" s="26"/>
      <c r="K218" s="26"/>
      <c r="L218" s="26"/>
      <c r="M218" s="26"/>
      <c r="N218" s="26"/>
    </row>
    <row r="219" spans="1:14">
      <c r="A219" s="285"/>
      <c r="B219" s="30" t="s">
        <v>181</v>
      </c>
      <c r="C219" s="32"/>
      <c r="D219" s="26"/>
      <c r="E219" s="26"/>
      <c r="F219" s="26"/>
      <c r="G219" s="26"/>
      <c r="H219" s="26"/>
      <c r="I219" s="26"/>
      <c r="J219" s="26"/>
      <c r="K219" s="26"/>
      <c r="L219" s="26"/>
      <c r="M219" s="26"/>
      <c r="N219" s="26"/>
    </row>
    <row r="220" spans="1:14">
      <c r="A220" s="285"/>
      <c r="B220" s="29" t="s">
        <v>182</v>
      </c>
      <c r="C220" s="32"/>
      <c r="D220" s="26"/>
      <c r="E220" s="26"/>
      <c r="F220" s="26"/>
      <c r="G220" s="26"/>
      <c r="H220" s="26"/>
      <c r="I220" s="26"/>
      <c r="J220" s="26"/>
      <c r="K220" s="26"/>
      <c r="L220" s="26"/>
      <c r="M220" s="26"/>
      <c r="N220" s="26"/>
    </row>
    <row r="221" spans="1:14">
      <c r="A221" s="285"/>
      <c r="B221" s="33" t="s">
        <v>348</v>
      </c>
      <c r="C221" s="32"/>
      <c r="D221" s="26"/>
      <c r="E221" s="26"/>
      <c r="F221" s="26"/>
      <c r="G221" s="26"/>
      <c r="H221" s="26"/>
      <c r="I221" s="26"/>
      <c r="J221" s="26"/>
      <c r="K221" s="26"/>
      <c r="L221" s="26"/>
      <c r="M221" s="26"/>
      <c r="N221" s="26"/>
    </row>
    <row r="222" spans="1:14">
      <c r="A222" s="285"/>
      <c r="B222" s="29"/>
      <c r="C222" s="32" t="s">
        <v>183</v>
      </c>
      <c r="D222" s="36">
        <v>4</v>
      </c>
      <c r="E222" s="23" t="s">
        <v>85</v>
      </c>
      <c r="F222" s="250">
        <v>4</v>
      </c>
      <c r="G222" s="248"/>
      <c r="H222" s="282"/>
      <c r="I222" s="253"/>
      <c r="J222" s="253">
        <f>F222*H222</f>
        <v>0</v>
      </c>
      <c r="K222" s="26"/>
      <c r="L222" s="26"/>
      <c r="M222" s="26"/>
      <c r="N222" s="26"/>
    </row>
    <row r="223" spans="1:14">
      <c r="A223" s="285"/>
      <c r="B223" s="29"/>
      <c r="C223" s="32"/>
      <c r="D223" s="36"/>
      <c r="E223" s="23"/>
      <c r="F223" s="244"/>
      <c r="G223" s="242"/>
      <c r="H223" s="284"/>
      <c r="I223" s="247"/>
      <c r="J223" s="247"/>
      <c r="K223" s="26"/>
      <c r="L223" s="26"/>
      <c r="M223" s="26"/>
      <c r="N223" s="26"/>
    </row>
    <row r="224" spans="1:14">
      <c r="A224" s="285" t="s">
        <v>129</v>
      </c>
      <c r="B224" s="38" t="s">
        <v>186</v>
      </c>
      <c r="C224" s="32"/>
      <c r="D224" s="26"/>
      <c r="E224" s="26"/>
      <c r="F224" s="26"/>
      <c r="G224" s="26"/>
      <c r="H224" s="26"/>
      <c r="I224" s="26"/>
      <c r="J224" s="26"/>
    </row>
    <row r="225" spans="1:14">
      <c r="A225" s="285"/>
      <c r="B225" s="39" t="s">
        <v>187</v>
      </c>
      <c r="C225" s="32"/>
      <c r="D225" s="26"/>
      <c r="E225" s="26"/>
      <c r="F225" s="26"/>
      <c r="G225" s="26"/>
      <c r="H225" s="26"/>
      <c r="I225" s="26"/>
      <c r="J225" s="26"/>
    </row>
    <row r="226" spans="1:14">
      <c r="A226" s="285"/>
      <c r="B226" s="39" t="s">
        <v>188</v>
      </c>
      <c r="C226" s="32"/>
      <c r="D226" s="26"/>
      <c r="E226" s="26"/>
      <c r="F226" s="26"/>
      <c r="G226" s="26"/>
      <c r="H226" s="26"/>
      <c r="I226" s="26"/>
      <c r="J226" s="26"/>
    </row>
    <row r="227" spans="1:14">
      <c r="A227" s="285"/>
      <c r="B227" s="314" t="s">
        <v>189</v>
      </c>
      <c r="C227" s="314"/>
      <c r="D227" s="37">
        <v>30</v>
      </c>
      <c r="E227" s="23" t="s">
        <v>110</v>
      </c>
      <c r="F227" s="250">
        <v>30</v>
      </c>
      <c r="G227" s="248"/>
      <c r="H227" s="282"/>
      <c r="I227" s="253"/>
      <c r="J227" s="253">
        <f>F227*H227</f>
        <v>0</v>
      </c>
    </row>
    <row r="228" spans="1:14">
      <c r="A228" s="285"/>
      <c r="B228" s="29"/>
      <c r="C228" s="32"/>
      <c r="D228" s="36"/>
      <c r="E228" s="23"/>
      <c r="F228" s="244"/>
      <c r="G228" s="242"/>
      <c r="H228" s="284"/>
      <c r="I228" s="247"/>
      <c r="J228" s="247"/>
      <c r="K228" s="26"/>
      <c r="L228" s="26"/>
      <c r="M228" s="26"/>
      <c r="N228" s="26"/>
    </row>
    <row r="229" spans="1:14">
      <c r="A229" s="285" t="s">
        <v>192</v>
      </c>
      <c r="B229" s="30" t="s">
        <v>190</v>
      </c>
      <c r="C229" s="29"/>
      <c r="D229" s="26"/>
      <c r="E229" s="26"/>
      <c r="F229" s="26"/>
      <c r="G229" s="26"/>
      <c r="H229" s="26"/>
      <c r="I229" s="26"/>
      <c r="J229" s="26"/>
    </row>
    <row r="230" spans="1:14">
      <c r="A230" s="285"/>
      <c r="B230" s="30" t="s">
        <v>191</v>
      </c>
      <c r="C230" s="29"/>
      <c r="D230" s="26"/>
      <c r="E230" s="26"/>
      <c r="F230" s="26"/>
      <c r="G230" s="26"/>
      <c r="H230" s="26"/>
      <c r="I230" s="26"/>
      <c r="J230" s="26"/>
    </row>
    <row r="231" spans="1:14">
      <c r="A231" s="285"/>
      <c r="B231" s="29" t="s">
        <v>349</v>
      </c>
      <c r="C231" s="29"/>
      <c r="D231" s="26"/>
      <c r="E231" s="26"/>
      <c r="F231" s="26"/>
      <c r="G231" s="26"/>
      <c r="H231" s="26"/>
      <c r="I231" s="26"/>
      <c r="J231" s="26"/>
    </row>
    <row r="232" spans="1:14">
      <c r="A232" s="285"/>
      <c r="B232" s="311" t="s">
        <v>193</v>
      </c>
      <c r="C232" s="311"/>
      <c r="D232" s="37">
        <v>30</v>
      </c>
      <c r="E232" s="23" t="s">
        <v>110</v>
      </c>
      <c r="F232" s="250">
        <v>30</v>
      </c>
      <c r="G232" s="248"/>
      <c r="H232" s="282"/>
      <c r="I232" s="253"/>
      <c r="J232" s="253">
        <f>F232*H232</f>
        <v>0</v>
      </c>
    </row>
    <row r="233" spans="1:14">
      <c r="A233" s="285"/>
      <c r="B233" s="29"/>
      <c r="C233" s="32"/>
      <c r="D233" s="36"/>
      <c r="E233" s="23"/>
      <c r="F233" s="244"/>
      <c r="G233" s="242"/>
      <c r="H233" s="284"/>
      <c r="I233" s="247"/>
      <c r="J233" s="247"/>
      <c r="K233" s="26"/>
      <c r="L233" s="26"/>
      <c r="M233" s="26"/>
      <c r="N233" s="26"/>
    </row>
    <row r="234" spans="1:14">
      <c r="A234" s="285" t="s">
        <v>204</v>
      </c>
      <c r="B234" s="230" t="s">
        <v>206</v>
      </c>
      <c r="C234" s="32"/>
      <c r="D234" s="26"/>
      <c r="E234" s="26"/>
      <c r="F234" s="26"/>
      <c r="G234" s="26"/>
      <c r="H234" s="26"/>
      <c r="I234" s="26"/>
      <c r="J234" s="26"/>
    </row>
    <row r="235" spans="1:14" ht="12.75" customHeight="1">
      <c r="A235" s="285"/>
      <c r="B235" s="229" t="s">
        <v>194</v>
      </c>
      <c r="C235" s="32"/>
      <c r="D235" s="26"/>
      <c r="E235" s="26"/>
      <c r="F235" s="26"/>
      <c r="G235" s="26"/>
      <c r="H235" s="26"/>
      <c r="I235" s="26"/>
      <c r="J235" s="26"/>
    </row>
    <row r="236" spans="1:14" ht="12.75" customHeight="1">
      <c r="A236" s="285"/>
      <c r="B236" s="229" t="s">
        <v>195</v>
      </c>
      <c r="C236" s="32"/>
      <c r="D236" s="26"/>
      <c r="E236" s="26"/>
      <c r="F236" s="26"/>
      <c r="G236" s="26"/>
      <c r="H236" s="26"/>
      <c r="I236" s="26"/>
      <c r="J236" s="26"/>
    </row>
    <row r="237" spans="1:14" ht="12.75" customHeight="1">
      <c r="A237" s="285"/>
      <c r="B237" s="229" t="s">
        <v>196</v>
      </c>
      <c r="C237" s="32"/>
      <c r="D237" s="26"/>
      <c r="E237" s="26"/>
      <c r="F237" s="26"/>
      <c r="G237" s="26"/>
      <c r="H237" s="26"/>
      <c r="I237" s="26"/>
      <c r="J237" s="26"/>
    </row>
    <row r="238" spans="1:14" ht="12.75" customHeight="1">
      <c r="A238" s="285"/>
      <c r="B238" s="229" t="s">
        <v>197</v>
      </c>
      <c r="C238" s="32"/>
      <c r="D238" s="26"/>
      <c r="E238" s="26"/>
      <c r="F238" s="26"/>
      <c r="G238" s="26"/>
      <c r="H238" s="26"/>
      <c r="I238" s="26"/>
      <c r="J238" s="26"/>
    </row>
    <row r="239" spans="1:14" ht="12.75" customHeight="1">
      <c r="A239" s="285"/>
      <c r="B239" s="229" t="s">
        <v>198</v>
      </c>
      <c r="C239" s="32"/>
      <c r="D239" s="26"/>
      <c r="E239" s="26"/>
      <c r="F239" s="26"/>
      <c r="G239" s="26"/>
      <c r="H239" s="26"/>
      <c r="I239" s="26"/>
      <c r="J239" s="26"/>
    </row>
    <row r="240" spans="1:14" ht="12.75" customHeight="1">
      <c r="A240" s="285"/>
      <c r="B240" s="229" t="s">
        <v>199</v>
      </c>
      <c r="C240" s="32"/>
      <c r="D240" s="26"/>
      <c r="E240" s="26"/>
      <c r="F240" s="26"/>
      <c r="G240" s="26"/>
      <c r="H240" s="26"/>
      <c r="I240" s="26"/>
      <c r="J240" s="26"/>
    </row>
    <row r="241" spans="1:14" ht="12.75" customHeight="1">
      <c r="A241" s="285"/>
      <c r="B241" s="229" t="s">
        <v>200</v>
      </c>
      <c r="C241" s="32"/>
      <c r="D241" s="26"/>
      <c r="E241" s="26"/>
      <c r="F241" s="26"/>
      <c r="G241" s="26"/>
      <c r="H241" s="26"/>
      <c r="I241" s="26"/>
      <c r="J241" s="26"/>
    </row>
    <row r="242" spans="1:14" ht="12.75" customHeight="1">
      <c r="A242" s="285"/>
      <c r="B242" s="229" t="s">
        <v>201</v>
      </c>
      <c r="C242" s="32"/>
      <c r="D242" s="26"/>
      <c r="E242" s="26"/>
      <c r="F242" s="26"/>
      <c r="G242" s="26"/>
      <c r="H242" s="26"/>
      <c r="I242" s="26"/>
      <c r="J242" s="26"/>
    </row>
    <row r="243" spans="1:14" ht="12.75" customHeight="1">
      <c r="A243" s="285"/>
      <c r="B243" s="229" t="s">
        <v>202</v>
      </c>
      <c r="C243" s="32"/>
      <c r="D243" s="26"/>
      <c r="E243" s="26"/>
      <c r="F243" s="26"/>
      <c r="G243" s="26"/>
      <c r="H243" s="26"/>
      <c r="I243" s="26"/>
      <c r="J243" s="26"/>
    </row>
    <row r="244" spans="1:14" ht="12.75" customHeight="1">
      <c r="A244" s="285"/>
      <c r="B244" s="311" t="s">
        <v>203</v>
      </c>
      <c r="C244" s="311"/>
      <c r="D244" s="36">
        <v>2</v>
      </c>
      <c r="E244" s="23" t="s">
        <v>38</v>
      </c>
      <c r="F244" s="250">
        <v>2</v>
      </c>
      <c r="G244" s="248"/>
      <c r="H244" s="282"/>
      <c r="I244" s="253"/>
      <c r="J244" s="253">
        <f>F244*H244</f>
        <v>0</v>
      </c>
    </row>
    <row r="245" spans="1:14">
      <c r="A245" s="285"/>
      <c r="B245" s="29"/>
      <c r="C245" s="32"/>
      <c r="D245" s="36"/>
      <c r="E245" s="23"/>
      <c r="F245" s="244"/>
      <c r="G245" s="242"/>
      <c r="H245" s="284"/>
      <c r="I245" s="247"/>
      <c r="J245" s="247"/>
      <c r="K245" s="26"/>
      <c r="L245" s="26"/>
      <c r="M245" s="26"/>
      <c r="N245" s="26"/>
    </row>
    <row r="246" spans="1:14" ht="17.25" customHeight="1">
      <c r="A246" s="285" t="s">
        <v>205</v>
      </c>
      <c r="B246" s="312" t="s">
        <v>207</v>
      </c>
      <c r="C246" s="312"/>
      <c r="D246" s="36">
        <v>2</v>
      </c>
      <c r="E246" s="23" t="s">
        <v>38</v>
      </c>
      <c r="F246" s="250">
        <v>2</v>
      </c>
      <c r="G246" s="248"/>
      <c r="H246" s="282"/>
      <c r="I246" s="253"/>
      <c r="J246" s="253"/>
    </row>
    <row r="248" spans="1:14">
      <c r="A248" s="302" t="s">
        <v>154</v>
      </c>
      <c r="B248" s="302"/>
      <c r="C248" s="302"/>
      <c r="D248" s="302"/>
      <c r="E248" s="302"/>
      <c r="F248" s="303">
        <f>SUM(J163:J246)</f>
        <v>0</v>
      </c>
      <c r="G248" s="303"/>
      <c r="H248" s="303"/>
      <c r="I248" s="303"/>
      <c r="J248" s="303"/>
    </row>
    <row r="249" spans="1:14">
      <c r="J249" s="263"/>
    </row>
    <row r="250" spans="1:14" ht="15" customHeight="1">
      <c r="A250" s="300" t="s">
        <v>325</v>
      </c>
      <c r="B250" s="300"/>
      <c r="C250" s="300"/>
      <c r="D250" s="300"/>
      <c r="E250" s="300"/>
      <c r="F250" s="300"/>
      <c r="G250" s="300"/>
      <c r="H250" s="300"/>
      <c r="I250" s="300"/>
      <c r="J250" s="300"/>
    </row>
    <row r="251" spans="1:14" ht="15" customHeight="1">
      <c r="A251" s="300"/>
      <c r="B251" s="300"/>
      <c r="C251" s="300"/>
      <c r="D251" s="300"/>
      <c r="E251" s="300"/>
      <c r="F251" s="300"/>
      <c r="G251" s="300"/>
      <c r="H251" s="300"/>
      <c r="I251" s="300"/>
      <c r="J251" s="300"/>
    </row>
    <row r="252" spans="1:14" ht="25.5" customHeight="1">
      <c r="A252" s="232"/>
      <c r="B252" s="233"/>
      <c r="C252" s="309"/>
      <c r="D252" s="309"/>
      <c r="E252" s="309"/>
      <c r="F252" s="309"/>
      <c r="G252" s="309"/>
      <c r="H252" s="309"/>
      <c r="I252" s="309"/>
      <c r="J252" s="309"/>
    </row>
    <row r="253" spans="1:14" ht="15" customHeight="1">
      <c r="A253" s="306" t="s">
        <v>7</v>
      </c>
      <c r="B253" s="240"/>
      <c r="C253" s="307" t="s">
        <v>0</v>
      </c>
      <c r="D253" s="240"/>
      <c r="E253" s="308" t="s">
        <v>13</v>
      </c>
      <c r="F253" s="307" t="s">
        <v>1</v>
      </c>
      <c r="G253" s="240"/>
      <c r="H253" s="308" t="s">
        <v>14</v>
      </c>
      <c r="I253" s="240"/>
      <c r="J253" s="308" t="s">
        <v>9</v>
      </c>
    </row>
    <row r="254" spans="1:14">
      <c r="A254" s="306"/>
      <c r="B254" s="240"/>
      <c r="C254" s="307"/>
      <c r="D254" s="240"/>
      <c r="E254" s="307"/>
      <c r="F254" s="307"/>
      <c r="G254" s="240"/>
      <c r="H254" s="307"/>
      <c r="I254" s="240"/>
      <c r="J254" s="307"/>
    </row>
    <row r="256" spans="1:14" ht="171.75" customHeight="1">
      <c r="A256" s="287" t="s">
        <v>327</v>
      </c>
      <c r="C256" s="265" t="s">
        <v>151</v>
      </c>
      <c r="E256" s="259" t="s">
        <v>35</v>
      </c>
      <c r="F256" s="250">
        <f>20*5</f>
        <v>100</v>
      </c>
      <c r="G256" s="248"/>
      <c r="H256" s="282"/>
      <c r="I256" s="253"/>
      <c r="J256" s="253">
        <f>F256*H256</f>
        <v>0</v>
      </c>
    </row>
    <row r="257" spans="1:10">
      <c r="C257" s="29"/>
    </row>
    <row r="258" spans="1:10" ht="81.75" customHeight="1">
      <c r="A258" s="287" t="s">
        <v>328</v>
      </c>
      <c r="C258" s="265" t="s">
        <v>152</v>
      </c>
      <c r="E258" s="259" t="s">
        <v>35</v>
      </c>
      <c r="F258" s="250">
        <f>9.36+13.23+12.15+18.82+7.68+6.2+21.1+4.8+10+20</f>
        <v>123.33999999999999</v>
      </c>
      <c r="G258" s="248"/>
      <c r="H258" s="282"/>
      <c r="I258" s="253"/>
      <c r="J258" s="253">
        <f>F258*H258</f>
        <v>0</v>
      </c>
    </row>
    <row r="260" spans="1:10">
      <c r="A260" s="302" t="s">
        <v>82</v>
      </c>
      <c r="B260" s="302"/>
      <c r="C260" s="302"/>
      <c r="D260" s="302"/>
      <c r="E260" s="302"/>
      <c r="F260" s="303">
        <f>SUM(J256:J258)</f>
        <v>0</v>
      </c>
      <c r="G260" s="303"/>
      <c r="H260" s="303"/>
      <c r="I260" s="303"/>
      <c r="J260" s="303"/>
    </row>
    <row r="264" spans="1:10">
      <c r="A264" s="300" t="s">
        <v>329</v>
      </c>
      <c r="B264" s="300"/>
      <c r="C264" s="300"/>
      <c r="D264" s="300"/>
      <c r="E264" s="300"/>
      <c r="F264" s="300"/>
      <c r="G264" s="300"/>
      <c r="H264" s="300"/>
      <c r="I264" s="300"/>
      <c r="J264" s="300"/>
    </row>
    <row r="265" spans="1:10">
      <c r="A265" s="300"/>
      <c r="B265" s="300"/>
      <c r="C265" s="300"/>
      <c r="D265" s="300"/>
      <c r="E265" s="300"/>
      <c r="F265" s="300"/>
      <c r="G265" s="300"/>
      <c r="H265" s="300"/>
      <c r="I265" s="300"/>
      <c r="J265" s="300"/>
    </row>
    <row r="268" spans="1:10" ht="19.5" customHeight="1">
      <c r="A268" s="288" t="s">
        <v>2</v>
      </c>
      <c r="B268" s="233"/>
      <c r="C268" s="40" t="s">
        <v>63</v>
      </c>
      <c r="D268" s="248"/>
      <c r="E268" s="289"/>
      <c r="F268" s="301">
        <f>F29</f>
        <v>0</v>
      </c>
      <c r="G268" s="301"/>
      <c r="H268" s="301"/>
      <c r="I268" s="301"/>
      <c r="J268" s="301"/>
    </row>
    <row r="270" spans="1:10" ht="19.5" customHeight="1">
      <c r="A270" s="288" t="s">
        <v>22</v>
      </c>
      <c r="B270" s="233"/>
      <c r="C270" s="40" t="s">
        <v>10</v>
      </c>
      <c r="D270" s="248"/>
      <c r="E270" s="289"/>
      <c r="F270" s="301">
        <f>F67</f>
        <v>0</v>
      </c>
      <c r="G270" s="301"/>
      <c r="H270" s="301"/>
      <c r="I270" s="301"/>
      <c r="J270" s="301"/>
    </row>
    <row r="271" spans="1:10">
      <c r="F271" s="290"/>
      <c r="G271" s="291"/>
      <c r="H271" s="291"/>
      <c r="I271" s="291"/>
      <c r="J271" s="291"/>
    </row>
    <row r="272" spans="1:10" ht="19.5" customHeight="1">
      <c r="A272" s="288" t="s">
        <v>25</v>
      </c>
      <c r="B272" s="233"/>
      <c r="C272" s="40" t="s">
        <v>12</v>
      </c>
      <c r="D272" s="248"/>
      <c r="E272" s="289"/>
      <c r="F272" s="301">
        <f>F86</f>
        <v>0</v>
      </c>
      <c r="G272" s="301"/>
      <c r="H272" s="301"/>
      <c r="I272" s="301"/>
      <c r="J272" s="301"/>
    </row>
    <row r="273" spans="1:10">
      <c r="F273" s="290"/>
      <c r="G273" s="291"/>
      <c r="H273" s="291"/>
      <c r="I273" s="291"/>
      <c r="J273" s="291"/>
    </row>
    <row r="274" spans="1:10" ht="19.5" customHeight="1">
      <c r="A274" s="288" t="s">
        <v>26</v>
      </c>
      <c r="B274" s="233"/>
      <c r="C274" s="40" t="s">
        <v>64</v>
      </c>
      <c r="D274" s="248"/>
      <c r="E274" s="289"/>
      <c r="F274" s="301">
        <f>F111</f>
        <v>0</v>
      </c>
      <c r="G274" s="301"/>
      <c r="H274" s="301"/>
      <c r="I274" s="301"/>
      <c r="J274" s="301"/>
    </row>
    <row r="275" spans="1:10">
      <c r="F275" s="290"/>
      <c r="G275" s="291"/>
      <c r="H275" s="291"/>
      <c r="I275" s="291"/>
      <c r="J275" s="291"/>
    </row>
    <row r="276" spans="1:10" ht="19.5" customHeight="1">
      <c r="A276" s="288" t="s">
        <v>27</v>
      </c>
      <c r="B276" s="233"/>
      <c r="C276" s="40" t="s">
        <v>153</v>
      </c>
      <c r="D276" s="248"/>
      <c r="E276" s="289"/>
      <c r="F276" s="301">
        <f>F129</f>
        <v>0</v>
      </c>
      <c r="G276" s="301"/>
      <c r="H276" s="301"/>
      <c r="I276" s="301"/>
      <c r="J276" s="301"/>
    </row>
    <row r="277" spans="1:10">
      <c r="F277" s="290"/>
      <c r="G277" s="291"/>
      <c r="H277" s="291"/>
      <c r="I277" s="291"/>
      <c r="J277" s="291"/>
    </row>
    <row r="278" spans="1:10" ht="19.5" customHeight="1">
      <c r="A278" s="288" t="s">
        <v>28</v>
      </c>
      <c r="B278" s="233"/>
      <c r="C278" s="40" t="s">
        <v>65</v>
      </c>
      <c r="D278" s="248"/>
      <c r="E278" s="289"/>
      <c r="F278" s="301">
        <f>F150</f>
        <v>0</v>
      </c>
      <c r="G278" s="301"/>
      <c r="H278" s="301"/>
      <c r="I278" s="301"/>
      <c r="J278" s="301"/>
    </row>
    <row r="279" spans="1:10">
      <c r="F279" s="290"/>
      <c r="G279" s="291"/>
      <c r="H279" s="291"/>
      <c r="I279" s="291"/>
      <c r="J279" s="291"/>
    </row>
    <row r="280" spans="1:10" ht="19.5" customHeight="1">
      <c r="A280" s="288" t="s">
        <v>29</v>
      </c>
      <c r="B280" s="233"/>
      <c r="C280" s="40" t="s">
        <v>155</v>
      </c>
      <c r="D280" s="248"/>
      <c r="E280" s="289"/>
      <c r="F280" s="301">
        <f>F248</f>
        <v>0</v>
      </c>
      <c r="G280" s="301"/>
      <c r="H280" s="301"/>
      <c r="I280" s="301"/>
      <c r="J280" s="301"/>
    </row>
    <row r="281" spans="1:10" ht="19.5" customHeight="1">
      <c r="A281" s="288"/>
      <c r="B281" s="233"/>
      <c r="C281" s="40"/>
      <c r="D281" s="242"/>
      <c r="E281" s="289"/>
      <c r="F281" s="292"/>
      <c r="G281" s="293"/>
      <c r="H281" s="293"/>
      <c r="I281" s="293"/>
      <c r="J281" s="293"/>
    </row>
    <row r="282" spans="1:10" ht="19.5" customHeight="1">
      <c r="A282" s="288" t="s">
        <v>30</v>
      </c>
      <c r="B282" s="233"/>
      <c r="C282" s="40" t="s">
        <v>83</v>
      </c>
      <c r="D282" s="248"/>
      <c r="E282" s="289"/>
      <c r="F282" s="304">
        <f>F260</f>
        <v>0</v>
      </c>
      <c r="G282" s="305"/>
      <c r="H282" s="305"/>
      <c r="I282" s="305"/>
      <c r="J282" s="305"/>
    </row>
    <row r="283" spans="1:10" ht="19.5" customHeight="1">
      <c r="A283" s="288"/>
      <c r="B283" s="233"/>
      <c r="C283" s="40"/>
      <c r="D283" s="242"/>
      <c r="E283" s="289"/>
      <c r="F283" s="294"/>
      <c r="G283" s="295"/>
      <c r="H283" s="295"/>
      <c r="I283" s="295"/>
      <c r="J283" s="295"/>
    </row>
    <row r="284" spans="1:10" ht="21" customHeight="1">
      <c r="A284" s="298" t="s">
        <v>332</v>
      </c>
      <c r="B284" s="298"/>
      <c r="C284" s="298"/>
      <c r="D284" s="298"/>
      <c r="E284" s="298"/>
      <c r="F284" s="298"/>
      <c r="G284" s="296"/>
      <c r="H284" s="297"/>
      <c r="I284" s="297"/>
      <c r="J284" s="297">
        <f>SUM(F268:J282)</f>
        <v>0</v>
      </c>
    </row>
  </sheetData>
  <sheetProtection password="CA9C" sheet="1" objects="1" scenarios="1"/>
  <protectedRanges>
    <protectedRange sqref="H12:H260 C194 C206" name="Raspon1"/>
  </protectedRanges>
  <mergeCells count="102">
    <mergeCell ref="A29:E29"/>
    <mergeCell ref="F29:J29"/>
    <mergeCell ref="A31:J32"/>
    <mergeCell ref="A33:J33"/>
    <mergeCell ref="C35:J35"/>
    <mergeCell ref="A3:J4"/>
    <mergeCell ref="A5:J5"/>
    <mergeCell ref="C6:J6"/>
    <mergeCell ref="A8:A9"/>
    <mergeCell ref="C8:C9"/>
    <mergeCell ref="E8:E9"/>
    <mergeCell ref="F8:F9"/>
    <mergeCell ref="H8:H9"/>
    <mergeCell ref="J8:J9"/>
    <mergeCell ref="J37:J38"/>
    <mergeCell ref="A67:E67"/>
    <mergeCell ref="F67:J67"/>
    <mergeCell ref="A37:A38"/>
    <mergeCell ref="C37:C38"/>
    <mergeCell ref="E37:E38"/>
    <mergeCell ref="F37:F38"/>
    <mergeCell ref="H37:H38"/>
    <mergeCell ref="A86:E86"/>
    <mergeCell ref="F86:J86"/>
    <mergeCell ref="A88:J89"/>
    <mergeCell ref="A69:J70"/>
    <mergeCell ref="A71:J71"/>
    <mergeCell ref="C73:J73"/>
    <mergeCell ref="A75:A76"/>
    <mergeCell ref="C75:C76"/>
    <mergeCell ref="E75:E76"/>
    <mergeCell ref="F75:F76"/>
    <mergeCell ref="H75:H76"/>
    <mergeCell ref="J75:J76"/>
    <mergeCell ref="A113:J114"/>
    <mergeCell ref="A115:J115"/>
    <mergeCell ref="C117:J117"/>
    <mergeCell ref="A111:E111"/>
    <mergeCell ref="F111:J111"/>
    <mergeCell ref="A90:J90"/>
    <mergeCell ref="C92:J92"/>
    <mergeCell ref="A94:A95"/>
    <mergeCell ref="C94:C95"/>
    <mergeCell ref="E94:E95"/>
    <mergeCell ref="F94:F95"/>
    <mergeCell ref="H94:H95"/>
    <mergeCell ref="J94:J95"/>
    <mergeCell ref="J119:J120"/>
    <mergeCell ref="A129:E129"/>
    <mergeCell ref="F129:J129"/>
    <mergeCell ref="A131:J132"/>
    <mergeCell ref="A133:J133"/>
    <mergeCell ref="A119:A120"/>
    <mergeCell ref="C119:C120"/>
    <mergeCell ref="E119:E120"/>
    <mergeCell ref="F119:F120"/>
    <mergeCell ref="H119:H120"/>
    <mergeCell ref="B246:C246"/>
    <mergeCell ref="A248:E248"/>
    <mergeCell ref="F248:J248"/>
    <mergeCell ref="A150:E150"/>
    <mergeCell ref="F150:J150"/>
    <mergeCell ref="C135:J135"/>
    <mergeCell ref="A137:A138"/>
    <mergeCell ref="C137:C138"/>
    <mergeCell ref="E137:E138"/>
    <mergeCell ref="F137:F138"/>
    <mergeCell ref="H137:H138"/>
    <mergeCell ref="J137:J138"/>
    <mergeCell ref="C156:J156"/>
    <mergeCell ref="A158:A159"/>
    <mergeCell ref="C158:C159"/>
    <mergeCell ref="E158:E159"/>
    <mergeCell ref="F158:F159"/>
    <mergeCell ref="H158:H159"/>
    <mergeCell ref="J158:J159"/>
    <mergeCell ref="B227:C227"/>
    <mergeCell ref="B232:C232"/>
    <mergeCell ref="A284:F284"/>
    <mergeCell ref="A1:J2"/>
    <mergeCell ref="A264:J265"/>
    <mergeCell ref="F268:J268"/>
    <mergeCell ref="F270:J270"/>
    <mergeCell ref="A260:E260"/>
    <mergeCell ref="F260:J260"/>
    <mergeCell ref="F280:J280"/>
    <mergeCell ref="F282:J282"/>
    <mergeCell ref="F272:J272"/>
    <mergeCell ref="F274:J274"/>
    <mergeCell ref="F276:J276"/>
    <mergeCell ref="F278:J278"/>
    <mergeCell ref="A250:J251"/>
    <mergeCell ref="A253:A254"/>
    <mergeCell ref="C253:C254"/>
    <mergeCell ref="E253:E254"/>
    <mergeCell ref="F253:F254"/>
    <mergeCell ref="H253:H254"/>
    <mergeCell ref="J253:J254"/>
    <mergeCell ref="C252:J252"/>
    <mergeCell ref="A154:J154"/>
    <mergeCell ref="A152:J153"/>
    <mergeCell ref="B244:C244"/>
  </mergeCells>
  <pageMargins left="0.70866141732283472" right="0.70866141732283472" top="1.299212598425197" bottom="0.55118110236220474" header="0.31496062992125984" footer="0.31496062992125984"/>
  <pageSetup paperSize="9" scale="97" orientation="portrait" verticalDpi="0" r:id="rId1"/>
  <headerFooter>
    <oddHeader>&amp;L&amp;"Times New Roman,Uobičajeno"&amp;9Lokacija: Zadar, 
S.Radića 11a&amp;C&amp;"Times New Roman,Uobičajeno"&amp;9TROŠKOVNIK
Uređenje prostor PJ Zadara&amp;R&amp;"Times New Roman,Uobičajeno"&amp;9T.D.:13/19   
BROJ: 1319</oddHeader>
  </headerFooter>
  <rowBreaks count="13" manualBreakCount="13">
    <brk id="29" max="16383" man="1"/>
    <brk id="44" max="9" man="1"/>
    <brk id="58" max="9" man="1"/>
    <brk id="67" max="16383" man="1"/>
    <brk id="80" max="9" man="1"/>
    <brk id="86" max="9" man="1"/>
    <brk id="111" max="9" man="1"/>
    <brk id="130" max="16383" man="1"/>
    <brk id="146" max="9" man="1"/>
    <brk id="150" max="9" man="1"/>
    <brk id="194" max="9" man="1"/>
    <brk id="244" max="9" man="1"/>
    <brk id="260" max="9" man="1"/>
  </rowBreaks>
  <colBreaks count="1" manualBreakCount="1">
    <brk id="8" max="2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89"/>
  <sheetViews>
    <sheetView view="pageBreakPreview" topLeftCell="A22" zoomScale="110" zoomScaleNormal="100" zoomScaleSheetLayoutView="110" workbookViewId="0">
      <selection activeCell="B29" sqref="B29"/>
    </sheetView>
  </sheetViews>
  <sheetFormatPr defaultRowHeight="12.75"/>
  <cols>
    <col min="1" max="1" width="4.140625" style="56" customWidth="1"/>
    <col min="2" max="2" width="50.7109375" style="57" customWidth="1"/>
    <col min="3" max="4" width="7.5703125" style="72" customWidth="1"/>
    <col min="5" max="5" width="13.42578125" style="73" customWidth="1"/>
    <col min="6" max="6" width="29.5703125" style="73" customWidth="1"/>
    <col min="7" max="256" width="9.140625" style="47"/>
    <col min="257" max="257" width="4.140625" style="47" customWidth="1"/>
    <col min="258" max="258" width="50.7109375" style="47" customWidth="1"/>
    <col min="259" max="260" width="7.5703125" style="47" customWidth="1"/>
    <col min="261" max="261" width="8.42578125" style="47" customWidth="1"/>
    <col min="262" max="262" width="9.5703125" style="47" customWidth="1"/>
    <col min="263" max="512" width="9.140625" style="47"/>
    <col min="513" max="513" width="4.140625" style="47" customWidth="1"/>
    <col min="514" max="514" width="50.7109375" style="47" customWidth="1"/>
    <col min="515" max="516" width="7.5703125" style="47" customWidth="1"/>
    <col min="517" max="517" width="8.42578125" style="47" customWidth="1"/>
    <col min="518" max="518" width="9.5703125" style="47" customWidth="1"/>
    <col min="519" max="768" width="9.140625" style="47"/>
    <col min="769" max="769" width="4.140625" style="47" customWidth="1"/>
    <col min="770" max="770" width="50.7109375" style="47" customWidth="1"/>
    <col min="771" max="772" width="7.5703125" style="47" customWidth="1"/>
    <col min="773" max="773" width="8.42578125" style="47" customWidth="1"/>
    <col min="774" max="774" width="9.5703125" style="47" customWidth="1"/>
    <col min="775" max="1024" width="9.140625" style="47"/>
    <col min="1025" max="1025" width="4.140625" style="47" customWidth="1"/>
    <col min="1026" max="1026" width="50.7109375" style="47" customWidth="1"/>
    <col min="1027" max="1028" width="7.5703125" style="47" customWidth="1"/>
    <col min="1029" max="1029" width="8.42578125" style="47" customWidth="1"/>
    <col min="1030" max="1030" width="9.5703125" style="47" customWidth="1"/>
    <col min="1031" max="1280" width="9.140625" style="47"/>
    <col min="1281" max="1281" width="4.140625" style="47" customWidth="1"/>
    <col min="1282" max="1282" width="50.7109375" style="47" customWidth="1"/>
    <col min="1283" max="1284" width="7.5703125" style="47" customWidth="1"/>
    <col min="1285" max="1285" width="8.42578125" style="47" customWidth="1"/>
    <col min="1286" max="1286" width="9.5703125" style="47" customWidth="1"/>
    <col min="1287" max="1536" width="9.140625" style="47"/>
    <col min="1537" max="1537" width="4.140625" style="47" customWidth="1"/>
    <col min="1538" max="1538" width="50.7109375" style="47" customWidth="1"/>
    <col min="1539" max="1540" width="7.5703125" style="47" customWidth="1"/>
    <col min="1541" max="1541" width="8.42578125" style="47" customWidth="1"/>
    <col min="1542" max="1542" width="9.5703125" style="47" customWidth="1"/>
    <col min="1543" max="1792" width="9.140625" style="47"/>
    <col min="1793" max="1793" width="4.140625" style="47" customWidth="1"/>
    <col min="1794" max="1794" width="50.7109375" style="47" customWidth="1"/>
    <col min="1795" max="1796" width="7.5703125" style="47" customWidth="1"/>
    <col min="1797" max="1797" width="8.42578125" style="47" customWidth="1"/>
    <col min="1798" max="1798" width="9.5703125" style="47" customWidth="1"/>
    <col min="1799" max="2048" width="9.140625" style="47"/>
    <col min="2049" max="2049" width="4.140625" style="47" customWidth="1"/>
    <col min="2050" max="2050" width="50.7109375" style="47" customWidth="1"/>
    <col min="2051" max="2052" width="7.5703125" style="47" customWidth="1"/>
    <col min="2053" max="2053" width="8.42578125" style="47" customWidth="1"/>
    <col min="2054" max="2054" width="9.5703125" style="47" customWidth="1"/>
    <col min="2055" max="2304" width="9.140625" style="47"/>
    <col min="2305" max="2305" width="4.140625" style="47" customWidth="1"/>
    <col min="2306" max="2306" width="50.7109375" style="47" customWidth="1"/>
    <col min="2307" max="2308" width="7.5703125" style="47" customWidth="1"/>
    <col min="2309" max="2309" width="8.42578125" style="47" customWidth="1"/>
    <col min="2310" max="2310" width="9.5703125" style="47" customWidth="1"/>
    <col min="2311" max="2560" width="9.140625" style="47"/>
    <col min="2561" max="2561" width="4.140625" style="47" customWidth="1"/>
    <col min="2562" max="2562" width="50.7109375" style="47" customWidth="1"/>
    <col min="2563" max="2564" width="7.5703125" style="47" customWidth="1"/>
    <col min="2565" max="2565" width="8.42578125" style="47" customWidth="1"/>
    <col min="2566" max="2566" width="9.5703125" style="47" customWidth="1"/>
    <col min="2567" max="2816" width="9.140625" style="47"/>
    <col min="2817" max="2817" width="4.140625" style="47" customWidth="1"/>
    <col min="2818" max="2818" width="50.7109375" style="47" customWidth="1"/>
    <col min="2819" max="2820" width="7.5703125" style="47" customWidth="1"/>
    <col min="2821" max="2821" width="8.42578125" style="47" customWidth="1"/>
    <col min="2822" max="2822" width="9.5703125" style="47" customWidth="1"/>
    <col min="2823" max="3072" width="9.140625" style="47"/>
    <col min="3073" max="3073" width="4.140625" style="47" customWidth="1"/>
    <col min="3074" max="3074" width="50.7109375" style="47" customWidth="1"/>
    <col min="3075" max="3076" width="7.5703125" style="47" customWidth="1"/>
    <col min="3077" max="3077" width="8.42578125" style="47" customWidth="1"/>
    <col min="3078" max="3078" width="9.5703125" style="47" customWidth="1"/>
    <col min="3079" max="3328" width="9.140625" style="47"/>
    <col min="3329" max="3329" width="4.140625" style="47" customWidth="1"/>
    <col min="3330" max="3330" width="50.7109375" style="47" customWidth="1"/>
    <col min="3331" max="3332" width="7.5703125" style="47" customWidth="1"/>
    <col min="3333" max="3333" width="8.42578125" style="47" customWidth="1"/>
    <col min="3334" max="3334" width="9.5703125" style="47" customWidth="1"/>
    <col min="3335" max="3584" width="9.140625" style="47"/>
    <col min="3585" max="3585" width="4.140625" style="47" customWidth="1"/>
    <col min="3586" max="3586" width="50.7109375" style="47" customWidth="1"/>
    <col min="3587" max="3588" width="7.5703125" style="47" customWidth="1"/>
    <col min="3589" max="3589" width="8.42578125" style="47" customWidth="1"/>
    <col min="3590" max="3590" width="9.5703125" style="47" customWidth="1"/>
    <col min="3591" max="3840" width="9.140625" style="47"/>
    <col min="3841" max="3841" width="4.140625" style="47" customWidth="1"/>
    <col min="3842" max="3842" width="50.7109375" style="47" customWidth="1"/>
    <col min="3843" max="3844" width="7.5703125" style="47" customWidth="1"/>
    <col min="3845" max="3845" width="8.42578125" style="47" customWidth="1"/>
    <col min="3846" max="3846" width="9.5703125" style="47" customWidth="1"/>
    <col min="3847" max="4096" width="9.140625" style="47"/>
    <col min="4097" max="4097" width="4.140625" style="47" customWidth="1"/>
    <col min="4098" max="4098" width="50.7109375" style="47" customWidth="1"/>
    <col min="4099" max="4100" width="7.5703125" style="47" customWidth="1"/>
    <col min="4101" max="4101" width="8.42578125" style="47" customWidth="1"/>
    <col min="4102" max="4102" width="9.5703125" style="47" customWidth="1"/>
    <col min="4103" max="4352" width="9.140625" style="47"/>
    <col min="4353" max="4353" width="4.140625" style="47" customWidth="1"/>
    <col min="4354" max="4354" width="50.7109375" style="47" customWidth="1"/>
    <col min="4355" max="4356" width="7.5703125" style="47" customWidth="1"/>
    <col min="4357" max="4357" width="8.42578125" style="47" customWidth="1"/>
    <col min="4358" max="4358" width="9.5703125" style="47" customWidth="1"/>
    <col min="4359" max="4608" width="9.140625" style="47"/>
    <col min="4609" max="4609" width="4.140625" style="47" customWidth="1"/>
    <col min="4610" max="4610" width="50.7109375" style="47" customWidth="1"/>
    <col min="4611" max="4612" width="7.5703125" style="47" customWidth="1"/>
    <col min="4613" max="4613" width="8.42578125" style="47" customWidth="1"/>
    <col min="4614" max="4614" width="9.5703125" style="47" customWidth="1"/>
    <col min="4615" max="4864" width="9.140625" style="47"/>
    <col min="4865" max="4865" width="4.140625" style="47" customWidth="1"/>
    <col min="4866" max="4866" width="50.7109375" style="47" customWidth="1"/>
    <col min="4867" max="4868" width="7.5703125" style="47" customWidth="1"/>
    <col min="4869" max="4869" width="8.42578125" style="47" customWidth="1"/>
    <col min="4870" max="4870" width="9.5703125" style="47" customWidth="1"/>
    <col min="4871" max="5120" width="9.140625" style="47"/>
    <col min="5121" max="5121" width="4.140625" style="47" customWidth="1"/>
    <col min="5122" max="5122" width="50.7109375" style="47" customWidth="1"/>
    <col min="5123" max="5124" width="7.5703125" style="47" customWidth="1"/>
    <col min="5125" max="5125" width="8.42578125" style="47" customWidth="1"/>
    <col min="5126" max="5126" width="9.5703125" style="47" customWidth="1"/>
    <col min="5127" max="5376" width="9.140625" style="47"/>
    <col min="5377" max="5377" width="4.140625" style="47" customWidth="1"/>
    <col min="5378" max="5378" width="50.7109375" style="47" customWidth="1"/>
    <col min="5379" max="5380" width="7.5703125" style="47" customWidth="1"/>
    <col min="5381" max="5381" width="8.42578125" style="47" customWidth="1"/>
    <col min="5382" max="5382" width="9.5703125" style="47" customWidth="1"/>
    <col min="5383" max="5632" width="9.140625" style="47"/>
    <col min="5633" max="5633" width="4.140625" style="47" customWidth="1"/>
    <col min="5634" max="5634" width="50.7109375" style="47" customWidth="1"/>
    <col min="5635" max="5636" width="7.5703125" style="47" customWidth="1"/>
    <col min="5637" max="5637" width="8.42578125" style="47" customWidth="1"/>
    <col min="5638" max="5638" width="9.5703125" style="47" customWidth="1"/>
    <col min="5639" max="5888" width="9.140625" style="47"/>
    <col min="5889" max="5889" width="4.140625" style="47" customWidth="1"/>
    <col min="5890" max="5890" width="50.7109375" style="47" customWidth="1"/>
    <col min="5891" max="5892" width="7.5703125" style="47" customWidth="1"/>
    <col min="5893" max="5893" width="8.42578125" style="47" customWidth="1"/>
    <col min="5894" max="5894" width="9.5703125" style="47" customWidth="1"/>
    <col min="5895" max="6144" width="9.140625" style="47"/>
    <col min="6145" max="6145" width="4.140625" style="47" customWidth="1"/>
    <col min="6146" max="6146" width="50.7109375" style="47" customWidth="1"/>
    <col min="6147" max="6148" width="7.5703125" style="47" customWidth="1"/>
    <col min="6149" max="6149" width="8.42578125" style="47" customWidth="1"/>
    <col min="6150" max="6150" width="9.5703125" style="47" customWidth="1"/>
    <col min="6151" max="6400" width="9.140625" style="47"/>
    <col min="6401" max="6401" width="4.140625" style="47" customWidth="1"/>
    <col min="6402" max="6402" width="50.7109375" style="47" customWidth="1"/>
    <col min="6403" max="6404" width="7.5703125" style="47" customWidth="1"/>
    <col min="6405" max="6405" width="8.42578125" style="47" customWidth="1"/>
    <col min="6406" max="6406" width="9.5703125" style="47" customWidth="1"/>
    <col min="6407" max="6656" width="9.140625" style="47"/>
    <col min="6657" max="6657" width="4.140625" style="47" customWidth="1"/>
    <col min="6658" max="6658" width="50.7109375" style="47" customWidth="1"/>
    <col min="6659" max="6660" width="7.5703125" style="47" customWidth="1"/>
    <col min="6661" max="6661" width="8.42578125" style="47" customWidth="1"/>
    <col min="6662" max="6662" width="9.5703125" style="47" customWidth="1"/>
    <col min="6663" max="6912" width="9.140625" style="47"/>
    <col min="6913" max="6913" width="4.140625" style="47" customWidth="1"/>
    <col min="6914" max="6914" width="50.7109375" style="47" customWidth="1"/>
    <col min="6915" max="6916" width="7.5703125" style="47" customWidth="1"/>
    <col min="6917" max="6917" width="8.42578125" style="47" customWidth="1"/>
    <col min="6918" max="6918" width="9.5703125" style="47" customWidth="1"/>
    <col min="6919" max="7168" width="9.140625" style="47"/>
    <col min="7169" max="7169" width="4.140625" style="47" customWidth="1"/>
    <col min="7170" max="7170" width="50.7109375" style="47" customWidth="1"/>
    <col min="7171" max="7172" width="7.5703125" style="47" customWidth="1"/>
    <col min="7173" max="7173" width="8.42578125" style="47" customWidth="1"/>
    <col min="7174" max="7174" width="9.5703125" style="47" customWidth="1"/>
    <col min="7175" max="7424" width="9.140625" style="47"/>
    <col min="7425" max="7425" width="4.140625" style="47" customWidth="1"/>
    <col min="7426" max="7426" width="50.7109375" style="47" customWidth="1"/>
    <col min="7427" max="7428" width="7.5703125" style="47" customWidth="1"/>
    <col min="7429" max="7429" width="8.42578125" style="47" customWidth="1"/>
    <col min="7430" max="7430" width="9.5703125" style="47" customWidth="1"/>
    <col min="7431" max="7680" width="9.140625" style="47"/>
    <col min="7681" max="7681" width="4.140625" style="47" customWidth="1"/>
    <col min="7682" max="7682" width="50.7109375" style="47" customWidth="1"/>
    <col min="7683" max="7684" width="7.5703125" style="47" customWidth="1"/>
    <col min="7685" max="7685" width="8.42578125" style="47" customWidth="1"/>
    <col min="7686" max="7686" width="9.5703125" style="47" customWidth="1"/>
    <col min="7687" max="7936" width="9.140625" style="47"/>
    <col min="7937" max="7937" width="4.140625" style="47" customWidth="1"/>
    <col min="7938" max="7938" width="50.7109375" style="47" customWidth="1"/>
    <col min="7939" max="7940" width="7.5703125" style="47" customWidth="1"/>
    <col min="7941" max="7941" width="8.42578125" style="47" customWidth="1"/>
    <col min="7942" max="7942" width="9.5703125" style="47" customWidth="1"/>
    <col min="7943" max="8192" width="9.140625" style="47"/>
    <col min="8193" max="8193" width="4.140625" style="47" customWidth="1"/>
    <col min="8194" max="8194" width="50.7109375" style="47" customWidth="1"/>
    <col min="8195" max="8196" width="7.5703125" style="47" customWidth="1"/>
    <col min="8197" max="8197" width="8.42578125" style="47" customWidth="1"/>
    <col min="8198" max="8198" width="9.5703125" style="47" customWidth="1"/>
    <col min="8199" max="8448" width="9.140625" style="47"/>
    <col min="8449" max="8449" width="4.140625" style="47" customWidth="1"/>
    <col min="8450" max="8450" width="50.7109375" style="47" customWidth="1"/>
    <col min="8451" max="8452" width="7.5703125" style="47" customWidth="1"/>
    <col min="8453" max="8453" width="8.42578125" style="47" customWidth="1"/>
    <col min="8454" max="8454" width="9.5703125" style="47" customWidth="1"/>
    <col min="8455" max="8704" width="9.140625" style="47"/>
    <col min="8705" max="8705" width="4.140625" style="47" customWidth="1"/>
    <col min="8706" max="8706" width="50.7109375" style="47" customWidth="1"/>
    <col min="8707" max="8708" width="7.5703125" style="47" customWidth="1"/>
    <col min="8709" max="8709" width="8.42578125" style="47" customWidth="1"/>
    <col min="8710" max="8710" width="9.5703125" style="47" customWidth="1"/>
    <col min="8711" max="8960" width="9.140625" style="47"/>
    <col min="8961" max="8961" width="4.140625" style="47" customWidth="1"/>
    <col min="8962" max="8962" width="50.7109375" style="47" customWidth="1"/>
    <col min="8963" max="8964" width="7.5703125" style="47" customWidth="1"/>
    <col min="8965" max="8965" width="8.42578125" style="47" customWidth="1"/>
    <col min="8966" max="8966" width="9.5703125" style="47" customWidth="1"/>
    <col min="8967" max="9216" width="9.140625" style="47"/>
    <col min="9217" max="9217" width="4.140625" style="47" customWidth="1"/>
    <col min="9218" max="9218" width="50.7109375" style="47" customWidth="1"/>
    <col min="9219" max="9220" width="7.5703125" style="47" customWidth="1"/>
    <col min="9221" max="9221" width="8.42578125" style="47" customWidth="1"/>
    <col min="9222" max="9222" width="9.5703125" style="47" customWidth="1"/>
    <col min="9223" max="9472" width="9.140625" style="47"/>
    <col min="9473" max="9473" width="4.140625" style="47" customWidth="1"/>
    <col min="9474" max="9474" width="50.7109375" style="47" customWidth="1"/>
    <col min="9475" max="9476" width="7.5703125" style="47" customWidth="1"/>
    <col min="9477" max="9477" width="8.42578125" style="47" customWidth="1"/>
    <col min="9478" max="9478" width="9.5703125" style="47" customWidth="1"/>
    <col min="9479" max="9728" width="9.140625" style="47"/>
    <col min="9729" max="9729" width="4.140625" style="47" customWidth="1"/>
    <col min="9730" max="9730" width="50.7109375" style="47" customWidth="1"/>
    <col min="9731" max="9732" width="7.5703125" style="47" customWidth="1"/>
    <col min="9733" max="9733" width="8.42578125" style="47" customWidth="1"/>
    <col min="9734" max="9734" width="9.5703125" style="47" customWidth="1"/>
    <col min="9735" max="9984" width="9.140625" style="47"/>
    <col min="9985" max="9985" width="4.140625" style="47" customWidth="1"/>
    <col min="9986" max="9986" width="50.7109375" style="47" customWidth="1"/>
    <col min="9987" max="9988" width="7.5703125" style="47" customWidth="1"/>
    <col min="9989" max="9989" width="8.42578125" style="47" customWidth="1"/>
    <col min="9990" max="9990" width="9.5703125" style="47" customWidth="1"/>
    <col min="9991" max="10240" width="9.140625" style="47"/>
    <col min="10241" max="10241" width="4.140625" style="47" customWidth="1"/>
    <col min="10242" max="10242" width="50.7109375" style="47" customWidth="1"/>
    <col min="10243" max="10244" width="7.5703125" style="47" customWidth="1"/>
    <col min="10245" max="10245" width="8.42578125" style="47" customWidth="1"/>
    <col min="10246" max="10246" width="9.5703125" style="47" customWidth="1"/>
    <col min="10247" max="10496" width="9.140625" style="47"/>
    <col min="10497" max="10497" width="4.140625" style="47" customWidth="1"/>
    <col min="10498" max="10498" width="50.7109375" style="47" customWidth="1"/>
    <col min="10499" max="10500" width="7.5703125" style="47" customWidth="1"/>
    <col min="10501" max="10501" width="8.42578125" style="47" customWidth="1"/>
    <col min="10502" max="10502" width="9.5703125" style="47" customWidth="1"/>
    <col min="10503" max="10752" width="9.140625" style="47"/>
    <col min="10753" max="10753" width="4.140625" style="47" customWidth="1"/>
    <col min="10754" max="10754" width="50.7109375" style="47" customWidth="1"/>
    <col min="10755" max="10756" width="7.5703125" style="47" customWidth="1"/>
    <col min="10757" max="10757" width="8.42578125" style="47" customWidth="1"/>
    <col min="10758" max="10758" width="9.5703125" style="47" customWidth="1"/>
    <col min="10759" max="11008" width="9.140625" style="47"/>
    <col min="11009" max="11009" width="4.140625" style="47" customWidth="1"/>
    <col min="11010" max="11010" width="50.7109375" style="47" customWidth="1"/>
    <col min="11011" max="11012" width="7.5703125" style="47" customWidth="1"/>
    <col min="11013" max="11013" width="8.42578125" style="47" customWidth="1"/>
    <col min="11014" max="11014" width="9.5703125" style="47" customWidth="1"/>
    <col min="11015" max="11264" width="9.140625" style="47"/>
    <col min="11265" max="11265" width="4.140625" style="47" customWidth="1"/>
    <col min="11266" max="11266" width="50.7109375" style="47" customWidth="1"/>
    <col min="11267" max="11268" width="7.5703125" style="47" customWidth="1"/>
    <col min="11269" max="11269" width="8.42578125" style="47" customWidth="1"/>
    <col min="11270" max="11270" width="9.5703125" style="47" customWidth="1"/>
    <col min="11271" max="11520" width="9.140625" style="47"/>
    <col min="11521" max="11521" width="4.140625" style="47" customWidth="1"/>
    <col min="11522" max="11522" width="50.7109375" style="47" customWidth="1"/>
    <col min="11523" max="11524" width="7.5703125" style="47" customWidth="1"/>
    <col min="11525" max="11525" width="8.42578125" style="47" customWidth="1"/>
    <col min="11526" max="11526" width="9.5703125" style="47" customWidth="1"/>
    <col min="11527" max="11776" width="9.140625" style="47"/>
    <col min="11777" max="11777" width="4.140625" style="47" customWidth="1"/>
    <col min="11778" max="11778" width="50.7109375" style="47" customWidth="1"/>
    <col min="11779" max="11780" width="7.5703125" style="47" customWidth="1"/>
    <col min="11781" max="11781" width="8.42578125" style="47" customWidth="1"/>
    <col min="11782" max="11782" width="9.5703125" style="47" customWidth="1"/>
    <col min="11783" max="12032" width="9.140625" style="47"/>
    <col min="12033" max="12033" width="4.140625" style="47" customWidth="1"/>
    <col min="12034" max="12034" width="50.7109375" style="47" customWidth="1"/>
    <col min="12035" max="12036" width="7.5703125" style="47" customWidth="1"/>
    <col min="12037" max="12037" width="8.42578125" style="47" customWidth="1"/>
    <col min="12038" max="12038" width="9.5703125" style="47" customWidth="1"/>
    <col min="12039" max="12288" width="9.140625" style="47"/>
    <col min="12289" max="12289" width="4.140625" style="47" customWidth="1"/>
    <col min="12290" max="12290" width="50.7109375" style="47" customWidth="1"/>
    <col min="12291" max="12292" width="7.5703125" style="47" customWidth="1"/>
    <col min="12293" max="12293" width="8.42578125" style="47" customWidth="1"/>
    <col min="12294" max="12294" width="9.5703125" style="47" customWidth="1"/>
    <col min="12295" max="12544" width="9.140625" style="47"/>
    <col min="12545" max="12545" width="4.140625" style="47" customWidth="1"/>
    <col min="12546" max="12546" width="50.7109375" style="47" customWidth="1"/>
    <col min="12547" max="12548" width="7.5703125" style="47" customWidth="1"/>
    <col min="12549" max="12549" width="8.42578125" style="47" customWidth="1"/>
    <col min="12550" max="12550" width="9.5703125" style="47" customWidth="1"/>
    <col min="12551" max="12800" width="9.140625" style="47"/>
    <col min="12801" max="12801" width="4.140625" style="47" customWidth="1"/>
    <col min="12802" max="12802" width="50.7109375" style="47" customWidth="1"/>
    <col min="12803" max="12804" width="7.5703125" style="47" customWidth="1"/>
    <col min="12805" max="12805" width="8.42578125" style="47" customWidth="1"/>
    <col min="12806" max="12806" width="9.5703125" style="47" customWidth="1"/>
    <col min="12807" max="13056" width="9.140625" style="47"/>
    <col min="13057" max="13057" width="4.140625" style="47" customWidth="1"/>
    <col min="13058" max="13058" width="50.7109375" style="47" customWidth="1"/>
    <col min="13059" max="13060" width="7.5703125" style="47" customWidth="1"/>
    <col min="13061" max="13061" width="8.42578125" style="47" customWidth="1"/>
    <col min="13062" max="13062" width="9.5703125" style="47" customWidth="1"/>
    <col min="13063" max="13312" width="9.140625" style="47"/>
    <col min="13313" max="13313" width="4.140625" style="47" customWidth="1"/>
    <col min="13314" max="13314" width="50.7109375" style="47" customWidth="1"/>
    <col min="13315" max="13316" width="7.5703125" style="47" customWidth="1"/>
    <col min="13317" max="13317" width="8.42578125" style="47" customWidth="1"/>
    <col min="13318" max="13318" width="9.5703125" style="47" customWidth="1"/>
    <col min="13319" max="13568" width="9.140625" style="47"/>
    <col min="13569" max="13569" width="4.140625" style="47" customWidth="1"/>
    <col min="13570" max="13570" width="50.7109375" style="47" customWidth="1"/>
    <col min="13571" max="13572" width="7.5703125" style="47" customWidth="1"/>
    <col min="13573" max="13573" width="8.42578125" style="47" customWidth="1"/>
    <col min="13574" max="13574" width="9.5703125" style="47" customWidth="1"/>
    <col min="13575" max="13824" width="9.140625" style="47"/>
    <col min="13825" max="13825" width="4.140625" style="47" customWidth="1"/>
    <col min="13826" max="13826" width="50.7109375" style="47" customWidth="1"/>
    <col min="13827" max="13828" width="7.5703125" style="47" customWidth="1"/>
    <col min="13829" max="13829" width="8.42578125" style="47" customWidth="1"/>
    <col min="13830" max="13830" width="9.5703125" style="47" customWidth="1"/>
    <col min="13831" max="14080" width="9.140625" style="47"/>
    <col min="14081" max="14081" width="4.140625" style="47" customWidth="1"/>
    <col min="14082" max="14082" width="50.7109375" style="47" customWidth="1"/>
    <col min="14083" max="14084" width="7.5703125" style="47" customWidth="1"/>
    <col min="14085" max="14085" width="8.42578125" style="47" customWidth="1"/>
    <col min="14086" max="14086" width="9.5703125" style="47" customWidth="1"/>
    <col min="14087" max="14336" width="9.140625" style="47"/>
    <col min="14337" max="14337" width="4.140625" style="47" customWidth="1"/>
    <col min="14338" max="14338" width="50.7109375" style="47" customWidth="1"/>
    <col min="14339" max="14340" width="7.5703125" style="47" customWidth="1"/>
    <col min="14341" max="14341" width="8.42578125" style="47" customWidth="1"/>
    <col min="14342" max="14342" width="9.5703125" style="47" customWidth="1"/>
    <col min="14343" max="14592" width="9.140625" style="47"/>
    <col min="14593" max="14593" width="4.140625" style="47" customWidth="1"/>
    <col min="14594" max="14594" width="50.7109375" style="47" customWidth="1"/>
    <col min="14595" max="14596" width="7.5703125" style="47" customWidth="1"/>
    <col min="14597" max="14597" width="8.42578125" style="47" customWidth="1"/>
    <col min="14598" max="14598" width="9.5703125" style="47" customWidth="1"/>
    <col min="14599" max="14848" width="9.140625" style="47"/>
    <col min="14849" max="14849" width="4.140625" style="47" customWidth="1"/>
    <col min="14850" max="14850" width="50.7109375" style="47" customWidth="1"/>
    <col min="14851" max="14852" width="7.5703125" style="47" customWidth="1"/>
    <col min="14853" max="14853" width="8.42578125" style="47" customWidth="1"/>
    <col min="14854" max="14854" width="9.5703125" style="47" customWidth="1"/>
    <col min="14855" max="15104" width="9.140625" style="47"/>
    <col min="15105" max="15105" width="4.140625" style="47" customWidth="1"/>
    <col min="15106" max="15106" width="50.7109375" style="47" customWidth="1"/>
    <col min="15107" max="15108" width="7.5703125" style="47" customWidth="1"/>
    <col min="15109" max="15109" width="8.42578125" style="47" customWidth="1"/>
    <col min="15110" max="15110" width="9.5703125" style="47" customWidth="1"/>
    <col min="15111" max="15360" width="9.140625" style="47"/>
    <col min="15361" max="15361" width="4.140625" style="47" customWidth="1"/>
    <col min="15362" max="15362" width="50.7109375" style="47" customWidth="1"/>
    <col min="15363" max="15364" width="7.5703125" style="47" customWidth="1"/>
    <col min="15365" max="15365" width="8.42578125" style="47" customWidth="1"/>
    <col min="15366" max="15366" width="9.5703125" style="47" customWidth="1"/>
    <col min="15367" max="15616" width="9.140625" style="47"/>
    <col min="15617" max="15617" width="4.140625" style="47" customWidth="1"/>
    <col min="15618" max="15618" width="50.7109375" style="47" customWidth="1"/>
    <col min="15619" max="15620" width="7.5703125" style="47" customWidth="1"/>
    <col min="15621" max="15621" width="8.42578125" style="47" customWidth="1"/>
    <col min="15622" max="15622" width="9.5703125" style="47" customWidth="1"/>
    <col min="15623" max="15872" width="9.140625" style="47"/>
    <col min="15873" max="15873" width="4.140625" style="47" customWidth="1"/>
    <col min="15874" max="15874" width="50.7109375" style="47" customWidth="1"/>
    <col min="15875" max="15876" width="7.5703125" style="47" customWidth="1"/>
    <col min="15877" max="15877" width="8.42578125" style="47" customWidth="1"/>
    <col min="15878" max="15878" width="9.5703125" style="47" customWidth="1"/>
    <col min="15879" max="16128" width="9.140625" style="47"/>
    <col min="16129" max="16129" width="4.140625" style="47" customWidth="1"/>
    <col min="16130" max="16130" width="50.7109375" style="47" customWidth="1"/>
    <col min="16131" max="16132" width="7.5703125" style="47" customWidth="1"/>
    <col min="16133" max="16133" width="8.42578125" style="47" customWidth="1"/>
    <col min="16134" max="16134" width="9.5703125" style="47" customWidth="1"/>
    <col min="16135" max="16384" width="9.140625" style="47"/>
  </cols>
  <sheetData>
    <row r="1" spans="1:6" s="42" customFormat="1" ht="30.95" customHeight="1">
      <c r="A1" s="41"/>
      <c r="B1" s="319" t="s">
        <v>330</v>
      </c>
      <c r="C1" s="319"/>
      <c r="D1" s="319"/>
      <c r="E1" s="319"/>
      <c r="F1" s="319"/>
    </row>
    <row r="2" spans="1:6">
      <c r="A2" s="43"/>
      <c r="B2" s="44" t="s">
        <v>215</v>
      </c>
      <c r="C2" s="45"/>
      <c r="D2" s="45"/>
      <c r="E2" s="46"/>
      <c r="F2" s="46"/>
    </row>
    <row r="3" spans="1:6">
      <c r="A3" s="43"/>
      <c r="B3" s="48"/>
      <c r="C3" s="49"/>
      <c r="D3" s="49"/>
      <c r="E3" s="50"/>
      <c r="F3" s="50"/>
    </row>
    <row r="4" spans="1:6" ht="82.5" customHeight="1">
      <c r="A4" s="51" t="s">
        <v>2</v>
      </c>
      <c r="B4" s="48" t="s">
        <v>216</v>
      </c>
      <c r="C4" s="49"/>
      <c r="D4" s="49"/>
      <c r="E4" s="50"/>
      <c r="F4" s="50"/>
    </row>
    <row r="5" spans="1:6">
      <c r="A5" s="51"/>
      <c r="B5" s="48"/>
      <c r="C5" s="49"/>
      <c r="D5" s="49"/>
      <c r="E5" s="50"/>
      <c r="F5" s="50"/>
    </row>
    <row r="6" spans="1:6" ht="140.25">
      <c r="A6" s="51" t="s">
        <v>22</v>
      </c>
      <c r="B6" s="48" t="s">
        <v>217</v>
      </c>
      <c r="C6" s="49"/>
      <c r="D6" s="49"/>
      <c r="E6" s="50"/>
      <c r="F6" s="50"/>
    </row>
    <row r="7" spans="1:6">
      <c r="A7" s="51"/>
      <c r="B7" s="48"/>
      <c r="C7" s="49"/>
      <c r="D7" s="49"/>
      <c r="E7" s="50"/>
      <c r="F7" s="50"/>
    </row>
    <row r="8" spans="1:6" ht="51">
      <c r="A8" s="51" t="s">
        <v>25</v>
      </c>
      <c r="B8" s="48" t="s">
        <v>218</v>
      </c>
      <c r="C8" s="49"/>
      <c r="D8" s="49"/>
      <c r="E8" s="50"/>
      <c r="F8" s="50"/>
    </row>
    <row r="9" spans="1:6">
      <c r="A9" s="51"/>
      <c r="B9" s="48"/>
      <c r="C9" s="49"/>
      <c r="D9" s="49"/>
      <c r="E9" s="50"/>
      <c r="F9" s="50"/>
    </row>
    <row r="10" spans="1:6" ht="58.5" customHeight="1">
      <c r="A10" s="51" t="s">
        <v>26</v>
      </c>
      <c r="B10" s="48" t="s">
        <v>219</v>
      </c>
      <c r="C10" s="49"/>
      <c r="D10" s="49"/>
      <c r="E10" s="50"/>
      <c r="F10" s="50"/>
    </row>
    <row r="11" spans="1:6">
      <c r="A11" s="51"/>
      <c r="B11" s="48"/>
      <c r="C11" s="49"/>
      <c r="D11" s="49"/>
      <c r="E11" s="50"/>
      <c r="F11" s="50"/>
    </row>
    <row r="12" spans="1:6" ht="58.5" customHeight="1">
      <c r="A12" s="51" t="s">
        <v>27</v>
      </c>
      <c r="B12" s="48" t="s">
        <v>220</v>
      </c>
      <c r="C12" s="49"/>
      <c r="D12" s="49"/>
      <c r="E12" s="50"/>
      <c r="F12" s="50"/>
    </row>
    <row r="13" spans="1:6">
      <c r="A13" s="51"/>
      <c r="B13" s="48"/>
      <c r="C13" s="49"/>
      <c r="D13" s="49"/>
      <c r="E13" s="50"/>
      <c r="F13" s="50"/>
    </row>
    <row r="14" spans="1:6" ht="63.75">
      <c r="A14" s="51" t="s">
        <v>28</v>
      </c>
      <c r="B14" s="48" t="s">
        <v>221</v>
      </c>
      <c r="C14" s="49"/>
      <c r="D14" s="49"/>
      <c r="E14" s="50"/>
      <c r="F14" s="50"/>
    </row>
    <row r="15" spans="1:6">
      <c r="A15" s="51"/>
      <c r="B15" s="48"/>
      <c r="C15" s="49"/>
      <c r="D15" s="49"/>
      <c r="E15" s="50"/>
      <c r="F15" s="50"/>
    </row>
    <row r="16" spans="1:6" ht="45">
      <c r="A16" s="52" t="s">
        <v>222</v>
      </c>
      <c r="B16" s="53" t="s">
        <v>223</v>
      </c>
      <c r="C16" s="54" t="s">
        <v>224</v>
      </c>
      <c r="D16" s="54" t="s">
        <v>225</v>
      </c>
      <c r="E16" s="55" t="s">
        <v>226</v>
      </c>
      <c r="F16" s="55" t="s">
        <v>227</v>
      </c>
    </row>
    <row r="17" spans="1:6" ht="15">
      <c r="C17" s="58"/>
      <c r="D17" s="58"/>
      <c r="E17" s="59"/>
      <c r="F17" s="59"/>
    </row>
    <row r="18" spans="1:6" s="65" customFormat="1" ht="14.25">
      <c r="A18" s="60" t="s">
        <v>2</v>
      </c>
      <c r="B18" s="61" t="s">
        <v>210</v>
      </c>
      <c r="C18" s="62"/>
      <c r="D18" s="62"/>
      <c r="E18" s="63"/>
      <c r="F18" s="64"/>
    </row>
    <row r="19" spans="1:6" s="42" customFormat="1" ht="15">
      <c r="A19" s="66"/>
      <c r="B19" s="67"/>
      <c r="C19" s="68"/>
      <c r="D19" s="68"/>
      <c r="E19" s="69"/>
      <c r="F19" s="69"/>
    </row>
    <row r="20" spans="1:6">
      <c r="A20" s="70" t="s">
        <v>2</v>
      </c>
      <c r="B20" s="71" t="s">
        <v>228</v>
      </c>
      <c r="F20" s="74"/>
    </row>
    <row r="21" spans="1:6" ht="25.5">
      <c r="A21" s="75" t="s">
        <v>229</v>
      </c>
      <c r="B21" s="76" t="s">
        <v>230</v>
      </c>
      <c r="C21" s="77" t="s">
        <v>34</v>
      </c>
      <c r="D21" s="77">
        <v>1</v>
      </c>
      <c r="E21" s="78"/>
      <c r="F21" s="79">
        <f>D21*E21</f>
        <v>0</v>
      </c>
    </row>
    <row r="22" spans="1:6" s="42" customFormat="1" ht="15">
      <c r="A22" s="80" t="s">
        <v>229</v>
      </c>
      <c r="B22" s="81" t="s">
        <v>231</v>
      </c>
      <c r="C22" s="82" t="s">
        <v>34</v>
      </c>
      <c r="D22" s="82">
        <v>1</v>
      </c>
      <c r="E22" s="83"/>
      <c r="F22" s="79">
        <f>D22*E22</f>
        <v>0</v>
      </c>
    </row>
    <row r="23" spans="1:6" s="42" customFormat="1" ht="30">
      <c r="A23" s="80" t="s">
        <v>229</v>
      </c>
      <c r="B23" s="81" t="s">
        <v>232</v>
      </c>
      <c r="C23" s="82" t="s">
        <v>34</v>
      </c>
      <c r="D23" s="82">
        <v>1</v>
      </c>
      <c r="E23" s="83"/>
      <c r="F23" s="79">
        <f>D23*E23</f>
        <v>0</v>
      </c>
    </row>
    <row r="24" spans="1:6">
      <c r="A24" s="75" t="s">
        <v>229</v>
      </c>
      <c r="B24" s="71" t="s">
        <v>233</v>
      </c>
      <c r="C24" s="77" t="s">
        <v>34</v>
      </c>
      <c r="D24" s="77">
        <v>1</v>
      </c>
      <c r="E24" s="83"/>
      <c r="F24" s="79">
        <f t="shared" ref="F24:F38" si="0">D24*E24</f>
        <v>0</v>
      </c>
    </row>
    <row r="25" spans="1:6">
      <c r="A25" s="75" t="s">
        <v>229</v>
      </c>
      <c r="B25" s="71" t="s">
        <v>234</v>
      </c>
      <c r="C25" s="77" t="s">
        <v>34</v>
      </c>
      <c r="D25" s="77">
        <v>1</v>
      </c>
      <c r="E25" s="83"/>
      <c r="F25" s="79">
        <f t="shared" si="0"/>
        <v>0</v>
      </c>
    </row>
    <row r="26" spans="1:6" s="42" customFormat="1" ht="30">
      <c r="A26" s="80" t="s">
        <v>229</v>
      </c>
      <c r="B26" s="84" t="s">
        <v>235</v>
      </c>
      <c r="C26" s="82" t="s">
        <v>38</v>
      </c>
      <c r="D26" s="82">
        <v>1</v>
      </c>
      <c r="E26" s="83"/>
      <c r="F26" s="79">
        <f t="shared" si="0"/>
        <v>0</v>
      </c>
    </row>
    <row r="27" spans="1:6">
      <c r="A27" s="75" t="s">
        <v>229</v>
      </c>
      <c r="B27" s="71" t="s">
        <v>236</v>
      </c>
      <c r="C27" s="82" t="s">
        <v>34</v>
      </c>
      <c r="D27" s="82">
        <v>1</v>
      </c>
      <c r="E27" s="83"/>
      <c r="F27" s="79">
        <f t="shared" si="0"/>
        <v>0</v>
      </c>
    </row>
    <row r="28" spans="1:6">
      <c r="A28" s="75" t="s">
        <v>229</v>
      </c>
      <c r="B28" s="85" t="s">
        <v>237</v>
      </c>
      <c r="C28" s="86" t="s">
        <v>34</v>
      </c>
      <c r="D28" s="77">
        <v>1</v>
      </c>
      <c r="E28" s="83"/>
      <c r="F28" s="79">
        <f t="shared" si="0"/>
        <v>0</v>
      </c>
    </row>
    <row r="29" spans="1:6">
      <c r="A29" s="75" t="s">
        <v>229</v>
      </c>
      <c r="B29" s="85" t="s">
        <v>238</v>
      </c>
      <c r="C29" s="86" t="s">
        <v>34</v>
      </c>
      <c r="D29" s="77">
        <v>2</v>
      </c>
      <c r="E29" s="83"/>
      <c r="F29" s="79">
        <f t="shared" si="0"/>
        <v>0</v>
      </c>
    </row>
    <row r="30" spans="1:6">
      <c r="A30" s="75" t="s">
        <v>229</v>
      </c>
      <c r="B30" s="85" t="s">
        <v>239</v>
      </c>
      <c r="C30" s="86" t="s">
        <v>34</v>
      </c>
      <c r="D30" s="77">
        <v>5</v>
      </c>
      <c r="E30" s="83"/>
      <c r="F30" s="79">
        <f t="shared" si="0"/>
        <v>0</v>
      </c>
    </row>
    <row r="31" spans="1:6">
      <c r="A31" s="75" t="s">
        <v>229</v>
      </c>
      <c r="B31" s="85" t="s">
        <v>240</v>
      </c>
      <c r="C31" s="86" t="s">
        <v>34</v>
      </c>
      <c r="D31" s="77">
        <v>10</v>
      </c>
      <c r="E31" s="83"/>
      <c r="F31" s="79">
        <f t="shared" si="0"/>
        <v>0</v>
      </c>
    </row>
    <row r="32" spans="1:6">
      <c r="A32" s="75" t="s">
        <v>229</v>
      </c>
      <c r="B32" s="85" t="s">
        <v>241</v>
      </c>
      <c r="C32" s="86" t="s">
        <v>34</v>
      </c>
      <c r="D32" s="77">
        <v>2</v>
      </c>
      <c r="E32" s="83"/>
      <c r="F32" s="79">
        <f t="shared" si="0"/>
        <v>0</v>
      </c>
    </row>
    <row r="33" spans="1:48">
      <c r="A33" s="75" t="s">
        <v>229</v>
      </c>
      <c r="B33" s="85" t="s">
        <v>242</v>
      </c>
      <c r="C33" s="86" t="s">
        <v>34</v>
      </c>
      <c r="D33" s="77">
        <v>1</v>
      </c>
      <c r="E33" s="83"/>
      <c r="F33" s="79">
        <f t="shared" si="0"/>
        <v>0</v>
      </c>
    </row>
    <row r="34" spans="1:48">
      <c r="A34" s="75" t="s">
        <v>229</v>
      </c>
      <c r="B34" s="71" t="s">
        <v>243</v>
      </c>
      <c r="C34" s="77" t="s">
        <v>34</v>
      </c>
      <c r="D34" s="77">
        <v>1</v>
      </c>
      <c r="E34" s="78"/>
      <c r="F34" s="79">
        <f t="shared" si="0"/>
        <v>0</v>
      </c>
    </row>
    <row r="35" spans="1:48">
      <c r="A35" s="75" t="s">
        <v>229</v>
      </c>
      <c r="B35" s="71" t="s">
        <v>244</v>
      </c>
      <c r="C35" s="77" t="s">
        <v>34</v>
      </c>
      <c r="D35" s="77">
        <v>1</v>
      </c>
      <c r="E35" s="78"/>
      <c r="F35" s="79">
        <f t="shared" si="0"/>
        <v>0</v>
      </c>
    </row>
    <row r="36" spans="1:48">
      <c r="A36" s="75" t="s">
        <v>229</v>
      </c>
      <c r="B36" s="71" t="s">
        <v>245</v>
      </c>
      <c r="C36" s="77" t="s">
        <v>44</v>
      </c>
      <c r="D36" s="77">
        <v>1.5</v>
      </c>
      <c r="E36" s="78"/>
      <c r="F36" s="79">
        <f t="shared" si="0"/>
        <v>0</v>
      </c>
    </row>
    <row r="37" spans="1:48">
      <c r="A37" s="75" t="s">
        <v>229</v>
      </c>
      <c r="B37" s="71" t="s">
        <v>246</v>
      </c>
      <c r="C37" s="77" t="s">
        <v>34</v>
      </c>
      <c r="D37" s="77">
        <v>1</v>
      </c>
      <c r="E37" s="78"/>
      <c r="F37" s="79">
        <f t="shared" si="0"/>
        <v>0</v>
      </c>
    </row>
    <row r="38" spans="1:48" ht="25.5">
      <c r="A38" s="75" t="s">
        <v>229</v>
      </c>
      <c r="B38" s="85" t="s">
        <v>247</v>
      </c>
      <c r="C38" s="82" t="s">
        <v>38</v>
      </c>
      <c r="D38" s="87">
        <v>1</v>
      </c>
      <c r="E38" s="88"/>
      <c r="F38" s="79">
        <f t="shared" si="0"/>
        <v>0</v>
      </c>
    </row>
    <row r="39" spans="1:48" ht="14.25" customHeight="1">
      <c r="A39" s="89"/>
      <c r="B39" s="90" t="s">
        <v>248</v>
      </c>
      <c r="C39" s="91" t="s">
        <v>249</v>
      </c>
      <c r="D39" s="91">
        <v>1</v>
      </c>
      <c r="E39" s="92"/>
      <c r="F39" s="79">
        <f>D39*E39</f>
        <v>0</v>
      </c>
    </row>
    <row r="40" spans="1:48" s="42" customFormat="1" ht="15">
      <c r="A40" s="93"/>
      <c r="B40" s="67"/>
      <c r="C40" s="94"/>
      <c r="D40" s="94"/>
      <c r="E40" s="69"/>
      <c r="F40" s="69"/>
    </row>
    <row r="41" spans="1:48" ht="14.25" customHeight="1">
      <c r="A41" s="75"/>
      <c r="B41" s="95"/>
      <c r="C41" s="96"/>
      <c r="D41" s="96"/>
      <c r="E41" s="97"/>
      <c r="F41" s="97"/>
    </row>
    <row r="42" spans="1:48" ht="15">
      <c r="A42" s="70"/>
      <c r="B42" s="98" t="s">
        <v>210</v>
      </c>
      <c r="C42" s="99"/>
      <c r="D42" s="99"/>
      <c r="E42" s="100" t="s">
        <v>214</v>
      </c>
      <c r="F42" s="101">
        <f>SUM(F21:F39)</f>
        <v>0</v>
      </c>
    </row>
    <row r="43" spans="1:48" ht="15">
      <c r="A43" s="70"/>
      <c r="B43" s="102"/>
      <c r="C43" s="103"/>
      <c r="D43" s="103"/>
      <c r="E43" s="104"/>
      <c r="F43" s="105"/>
    </row>
    <row r="44" spans="1:48" ht="15">
      <c r="A44" s="70"/>
      <c r="B44" s="102"/>
      <c r="C44" s="103"/>
      <c r="D44" s="103"/>
      <c r="E44" s="104"/>
      <c r="F44" s="105"/>
    </row>
    <row r="45" spans="1:48" s="65" customFormat="1" ht="14.25">
      <c r="A45" s="106" t="s">
        <v>22</v>
      </c>
      <c r="B45" s="107" t="s">
        <v>250</v>
      </c>
      <c r="C45" s="68"/>
      <c r="D45" s="68"/>
      <c r="E45" s="42"/>
      <c r="F45" s="42"/>
      <c r="H45" s="42"/>
    </row>
    <row r="46" spans="1:48" s="42" customFormat="1" ht="15">
      <c r="A46" s="108"/>
      <c r="B46" s="109"/>
      <c r="C46" s="68"/>
      <c r="D46" s="68"/>
      <c r="E46" s="110"/>
      <c r="F46" s="110"/>
      <c r="H46" s="47"/>
    </row>
    <row r="47" spans="1:48" ht="38.25">
      <c r="A47" s="70" t="s">
        <v>2</v>
      </c>
      <c r="B47" s="76" t="s">
        <v>251</v>
      </c>
      <c r="C47" s="111" t="s">
        <v>38</v>
      </c>
      <c r="D47" s="111">
        <v>1</v>
      </c>
      <c r="E47" s="112"/>
      <c r="F47" s="113">
        <f>D47*E47</f>
        <v>0</v>
      </c>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row>
    <row r="48" spans="1:48">
      <c r="A48" s="70"/>
      <c r="B48" s="76"/>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row>
    <row r="49" spans="1:68" ht="25.5">
      <c r="A49" s="70" t="s">
        <v>22</v>
      </c>
      <c r="B49" s="76" t="s">
        <v>252</v>
      </c>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row>
    <row r="50" spans="1:68" ht="15" customHeight="1">
      <c r="A50" s="114" t="s">
        <v>229</v>
      </c>
      <c r="B50" s="115" t="s">
        <v>253</v>
      </c>
      <c r="C50" s="111" t="s">
        <v>44</v>
      </c>
      <c r="D50" s="111">
        <v>15</v>
      </c>
      <c r="E50" s="112"/>
      <c r="F50" s="113">
        <f>D50*E50</f>
        <v>0</v>
      </c>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row>
    <row r="51" spans="1:68" ht="15" customHeight="1">
      <c r="A51" s="114" t="s">
        <v>229</v>
      </c>
      <c r="B51" s="115" t="s">
        <v>254</v>
      </c>
      <c r="C51" s="111" t="s">
        <v>44</v>
      </c>
      <c r="D51" s="111">
        <v>30</v>
      </c>
      <c r="E51" s="112"/>
      <c r="F51" s="113">
        <f>D51*E51</f>
        <v>0</v>
      </c>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row>
    <row r="52" spans="1:68" ht="15" customHeight="1">
      <c r="A52" s="114"/>
      <c r="B52" s="115"/>
      <c r="C52" s="116"/>
      <c r="D52" s="116"/>
      <c r="E52" s="117"/>
      <c r="F52" s="117"/>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row>
    <row r="53" spans="1:68">
      <c r="A53" s="70" t="s">
        <v>25</v>
      </c>
      <c r="B53" s="76" t="s">
        <v>255</v>
      </c>
      <c r="C53" s="118"/>
      <c r="H53" s="89"/>
    </row>
    <row r="54" spans="1:68" ht="15" customHeight="1">
      <c r="A54" s="56" t="s">
        <v>229</v>
      </c>
      <c r="B54" s="119" t="s">
        <v>256</v>
      </c>
      <c r="C54" s="120" t="s">
        <v>44</v>
      </c>
      <c r="D54" s="82">
        <v>120</v>
      </c>
      <c r="E54" s="78"/>
      <c r="F54" s="113">
        <f>D54*E54</f>
        <v>0</v>
      </c>
      <c r="H54" s="89"/>
    </row>
    <row r="55" spans="1:68" ht="15" customHeight="1">
      <c r="A55" s="56" t="s">
        <v>229</v>
      </c>
      <c r="B55" s="119" t="s">
        <v>257</v>
      </c>
      <c r="C55" s="120" t="s">
        <v>44</v>
      </c>
      <c r="D55" s="82">
        <v>2</v>
      </c>
      <c r="E55" s="78"/>
      <c r="F55" s="113">
        <f>D55*E55</f>
        <v>0</v>
      </c>
      <c r="H55" s="89"/>
    </row>
    <row r="56" spans="1:68" ht="15" customHeight="1">
      <c r="B56" s="119"/>
      <c r="C56" s="118"/>
      <c r="H56" s="89"/>
    </row>
    <row r="57" spans="1:68" ht="25.5">
      <c r="A57" s="70" t="s">
        <v>26</v>
      </c>
      <c r="B57" s="76" t="s">
        <v>258</v>
      </c>
      <c r="C57" s="116"/>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row>
    <row r="58" spans="1:68" ht="15" customHeight="1">
      <c r="A58" s="56" t="s">
        <v>229</v>
      </c>
      <c r="B58" s="119" t="s">
        <v>256</v>
      </c>
      <c r="C58" s="120" t="s">
        <v>44</v>
      </c>
      <c r="D58" s="82">
        <v>30</v>
      </c>
      <c r="E58" s="121"/>
      <c r="F58" s="122">
        <f>D58*E58</f>
        <v>0</v>
      </c>
      <c r="H58" s="89"/>
    </row>
    <row r="59" spans="1:68" ht="15" customHeight="1">
      <c r="A59" s="56" t="s">
        <v>229</v>
      </c>
      <c r="B59" s="119" t="s">
        <v>259</v>
      </c>
      <c r="C59" s="120" t="s">
        <v>44</v>
      </c>
      <c r="D59" s="82">
        <v>15</v>
      </c>
      <c r="E59" s="121"/>
      <c r="F59" s="122">
        <f>D59*E59</f>
        <v>0</v>
      </c>
      <c r="H59" s="89"/>
    </row>
    <row r="60" spans="1:68" s="42" customFormat="1" ht="15">
      <c r="A60" s="108"/>
      <c r="B60" s="123"/>
      <c r="C60" s="68"/>
      <c r="D60" s="68"/>
      <c r="E60" s="110"/>
      <c r="F60" s="110"/>
      <c r="H60" s="47"/>
    </row>
    <row r="61" spans="1:68" ht="38.25">
      <c r="A61" s="124" t="s">
        <v>27</v>
      </c>
      <c r="B61" s="125" t="s">
        <v>260</v>
      </c>
      <c r="C61" s="126"/>
      <c r="D61" s="116"/>
      <c r="G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row>
    <row r="62" spans="1:68" ht="15" customHeight="1">
      <c r="A62" s="114" t="s">
        <v>229</v>
      </c>
      <c r="B62" s="125" t="s">
        <v>261</v>
      </c>
      <c r="C62" s="111" t="s">
        <v>34</v>
      </c>
      <c r="D62" s="111">
        <v>22</v>
      </c>
      <c r="E62" s="127"/>
      <c r="F62" s="113">
        <f>D62*E62</f>
        <v>0</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row>
    <row r="63" spans="1:68" ht="14.25" customHeight="1">
      <c r="A63" s="128" t="s">
        <v>229</v>
      </c>
      <c r="B63" s="129" t="s">
        <v>262</v>
      </c>
      <c r="C63" s="120" t="s">
        <v>34</v>
      </c>
      <c r="D63" s="120">
        <v>10</v>
      </c>
      <c r="E63" s="127"/>
      <c r="F63" s="113">
        <f t="shared" ref="F63:F69" si="1">D63*E63</f>
        <v>0</v>
      </c>
    </row>
    <row r="64" spans="1:68" ht="14.25" customHeight="1">
      <c r="A64" s="128" t="s">
        <v>229</v>
      </c>
      <c r="B64" s="129" t="s">
        <v>263</v>
      </c>
      <c r="C64" s="120" t="s">
        <v>34</v>
      </c>
      <c r="D64" s="120">
        <v>2</v>
      </c>
      <c r="E64" s="127"/>
      <c r="F64" s="113">
        <f t="shared" si="1"/>
        <v>0</v>
      </c>
    </row>
    <row r="65" spans="1:72" ht="15" customHeight="1">
      <c r="A65" s="128" t="s">
        <v>229</v>
      </c>
      <c r="B65" s="129" t="s">
        <v>264</v>
      </c>
      <c r="C65" s="130" t="s">
        <v>34</v>
      </c>
      <c r="D65" s="130">
        <v>10</v>
      </c>
      <c r="E65" s="127"/>
      <c r="F65" s="113">
        <f t="shared" si="1"/>
        <v>0</v>
      </c>
    </row>
    <row r="66" spans="1:72">
      <c r="A66" s="128" t="s">
        <v>229</v>
      </c>
      <c r="B66" s="129" t="s">
        <v>265</v>
      </c>
      <c r="C66" s="130" t="s">
        <v>34</v>
      </c>
      <c r="D66" s="130">
        <v>10</v>
      </c>
      <c r="E66" s="127"/>
      <c r="F66" s="113">
        <f t="shared" si="1"/>
        <v>0</v>
      </c>
    </row>
    <row r="67" spans="1:72" ht="14.25" customHeight="1">
      <c r="A67" s="128" t="s">
        <v>229</v>
      </c>
      <c r="B67" s="129" t="s">
        <v>266</v>
      </c>
      <c r="C67" s="120" t="s">
        <v>34</v>
      </c>
      <c r="D67" s="120">
        <v>5</v>
      </c>
      <c r="E67" s="127"/>
      <c r="F67" s="113">
        <f t="shared" si="1"/>
        <v>0</v>
      </c>
    </row>
    <row r="68" spans="1:72" ht="15" customHeight="1">
      <c r="A68" s="128" t="s">
        <v>229</v>
      </c>
      <c r="B68" s="129" t="s">
        <v>267</v>
      </c>
      <c r="C68" s="130" t="s">
        <v>34</v>
      </c>
      <c r="D68" s="130">
        <v>5</v>
      </c>
      <c r="E68" s="127"/>
      <c r="F68" s="113">
        <f t="shared" si="1"/>
        <v>0</v>
      </c>
    </row>
    <row r="69" spans="1:72">
      <c r="A69" s="128" t="s">
        <v>229</v>
      </c>
      <c r="B69" s="129" t="s">
        <v>268</v>
      </c>
      <c r="C69" s="130" t="s">
        <v>34</v>
      </c>
      <c r="D69" s="130">
        <v>5</v>
      </c>
      <c r="E69" s="127"/>
      <c r="F69" s="113">
        <f t="shared" si="1"/>
        <v>0</v>
      </c>
    </row>
    <row r="70" spans="1:72">
      <c r="A70" s="131"/>
      <c r="B70" s="71"/>
      <c r="C70" s="118"/>
      <c r="D70" s="118"/>
      <c r="E70" s="132"/>
      <c r="F70" s="133"/>
    </row>
    <row r="71" spans="1:72" s="12" customFormat="1" ht="51">
      <c r="A71" s="70" t="s">
        <v>28</v>
      </c>
      <c r="B71" s="134" t="s">
        <v>269</v>
      </c>
      <c r="C71" s="111" t="s">
        <v>34</v>
      </c>
      <c r="D71" s="111">
        <v>1</v>
      </c>
      <c r="E71" s="78"/>
      <c r="F71" s="113">
        <f>D71*E71</f>
        <v>0</v>
      </c>
    </row>
    <row r="72" spans="1:72" s="12" customFormat="1" ht="15">
      <c r="A72" s="70"/>
      <c r="B72" s="134"/>
      <c r="C72" s="116"/>
      <c r="D72" s="116"/>
      <c r="E72" s="73"/>
      <c r="F72" s="133"/>
    </row>
    <row r="73" spans="1:72" ht="25.5">
      <c r="A73" s="124" t="s">
        <v>29</v>
      </c>
      <c r="B73" s="125" t="s">
        <v>270</v>
      </c>
      <c r="C73" s="116"/>
      <c r="D73" s="116"/>
      <c r="F73" s="133"/>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row>
    <row r="74" spans="1:72" ht="15" customHeight="1">
      <c r="A74" s="128" t="s">
        <v>229</v>
      </c>
      <c r="B74" s="129" t="s">
        <v>271</v>
      </c>
      <c r="C74" s="120" t="s">
        <v>34</v>
      </c>
      <c r="D74" s="120">
        <v>1</v>
      </c>
      <c r="E74" s="127"/>
      <c r="F74" s="122">
        <f>D74*E74</f>
        <v>0</v>
      </c>
    </row>
    <row r="75" spans="1:72" ht="15" customHeight="1">
      <c r="A75" s="128" t="s">
        <v>229</v>
      </c>
      <c r="B75" s="129" t="s">
        <v>272</v>
      </c>
      <c r="C75" s="120" t="s">
        <v>34</v>
      </c>
      <c r="D75" s="120">
        <v>1</v>
      </c>
      <c r="E75" s="127"/>
      <c r="F75" s="122">
        <f t="shared" ref="F75:F77" si="2">D75*E75</f>
        <v>0</v>
      </c>
    </row>
    <row r="76" spans="1:72" ht="15" customHeight="1">
      <c r="A76" s="114" t="s">
        <v>229</v>
      </c>
      <c r="B76" s="125" t="s">
        <v>273</v>
      </c>
      <c r="C76" s="111" t="s">
        <v>34</v>
      </c>
      <c r="D76" s="111">
        <v>1</v>
      </c>
      <c r="E76" s="127"/>
      <c r="F76" s="122">
        <f t="shared" si="2"/>
        <v>0</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row>
    <row r="77" spans="1:72" ht="38.25">
      <c r="A77" s="114" t="s">
        <v>229</v>
      </c>
      <c r="B77" s="125" t="s">
        <v>274</v>
      </c>
      <c r="C77" s="111" t="s">
        <v>34</v>
      </c>
      <c r="D77" s="111">
        <v>1</v>
      </c>
      <c r="E77" s="127"/>
      <c r="F77" s="122">
        <f t="shared" si="2"/>
        <v>0</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row>
    <row r="78" spans="1:72" ht="18">
      <c r="A78" s="131"/>
      <c r="B78" s="135"/>
      <c r="C78" s="118"/>
      <c r="D78" s="118"/>
      <c r="E78" s="132"/>
      <c r="F78" s="133"/>
    </row>
    <row r="79" spans="1:72">
      <c r="A79" s="70" t="s">
        <v>30</v>
      </c>
      <c r="B79" s="134" t="s">
        <v>275</v>
      </c>
      <c r="C79" s="120" t="s">
        <v>34</v>
      </c>
      <c r="D79" s="82">
        <v>10</v>
      </c>
      <c r="E79" s="83"/>
      <c r="F79" s="113">
        <f>D79*E79</f>
        <v>0</v>
      </c>
    </row>
    <row r="80" spans="1:72">
      <c r="A80" s="70"/>
      <c r="B80" s="134"/>
      <c r="C80" s="118"/>
      <c r="E80" s="136"/>
      <c r="F80" s="136"/>
    </row>
    <row r="81" spans="1:48" ht="38.25">
      <c r="A81" s="70" t="s">
        <v>31</v>
      </c>
      <c r="B81" s="134" t="s">
        <v>276</v>
      </c>
      <c r="C81" s="120" t="s">
        <v>34</v>
      </c>
      <c r="D81" s="82">
        <v>2</v>
      </c>
      <c r="E81" s="83"/>
      <c r="F81" s="113">
        <f>D81*E81</f>
        <v>0</v>
      </c>
    </row>
    <row r="82" spans="1:48">
      <c r="A82" s="70"/>
      <c r="B82" s="134"/>
      <c r="C82" s="118"/>
      <c r="E82" s="136"/>
      <c r="F82" s="136"/>
    </row>
    <row r="83" spans="1:48">
      <c r="A83" s="70" t="s">
        <v>277</v>
      </c>
      <c r="B83" s="137" t="s">
        <v>278</v>
      </c>
      <c r="C83" s="116"/>
      <c r="D83" s="116"/>
      <c r="E83" s="136"/>
      <c r="F83" s="136"/>
      <c r="G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row>
    <row r="84" spans="1:48">
      <c r="A84" s="114" t="s">
        <v>229</v>
      </c>
      <c r="B84" s="137" t="s">
        <v>279</v>
      </c>
      <c r="C84" s="111" t="s">
        <v>38</v>
      </c>
      <c r="D84" s="111">
        <v>2</v>
      </c>
      <c r="E84" s="78"/>
      <c r="F84" s="113">
        <f>D84*E84</f>
        <v>0</v>
      </c>
      <c r="G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row>
    <row r="85" spans="1:48">
      <c r="A85" s="114" t="s">
        <v>229</v>
      </c>
      <c r="B85" s="137" t="s">
        <v>280</v>
      </c>
      <c r="C85" s="111" t="s">
        <v>34</v>
      </c>
      <c r="D85" s="111">
        <v>1</v>
      </c>
      <c r="E85" s="78"/>
      <c r="F85" s="113">
        <f>D85*E85</f>
        <v>0</v>
      </c>
      <c r="G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row>
    <row r="86" spans="1:48">
      <c r="A86" s="128"/>
      <c r="B86" s="134"/>
      <c r="C86" s="118"/>
      <c r="D86" s="138"/>
      <c r="E86" s="136"/>
      <c r="F86" s="136"/>
      <c r="H86" s="116"/>
    </row>
    <row r="87" spans="1:48">
      <c r="A87" s="70" t="s">
        <v>281</v>
      </c>
      <c r="B87" s="119" t="s">
        <v>282</v>
      </c>
      <c r="C87" s="120" t="s">
        <v>38</v>
      </c>
      <c r="D87" s="120">
        <v>1</v>
      </c>
      <c r="E87" s="78"/>
      <c r="F87" s="113">
        <f>D87*E87</f>
        <v>0</v>
      </c>
      <c r="H87" s="116"/>
    </row>
    <row r="88" spans="1:48" ht="15" customHeight="1">
      <c r="A88" s="70"/>
      <c r="B88" s="139"/>
      <c r="E88" s="140"/>
      <c r="F88" s="47"/>
      <c r="H88" s="116"/>
    </row>
    <row r="89" spans="1:48" s="42" customFormat="1" ht="15" customHeight="1">
      <c r="A89" s="141"/>
      <c r="B89" s="142" t="s">
        <v>283</v>
      </c>
      <c r="C89" s="143"/>
      <c r="D89" s="143"/>
      <c r="E89" s="144" t="s">
        <v>214</v>
      </c>
      <c r="F89" s="145">
        <f>SUM(F47:F87)</f>
        <v>0</v>
      </c>
      <c r="H89" s="146"/>
    </row>
    <row r="90" spans="1:48" s="42" customFormat="1" ht="15" customHeight="1">
      <c r="A90" s="141"/>
      <c r="B90" s="147"/>
      <c r="C90" s="148"/>
      <c r="D90" s="148"/>
      <c r="E90" s="149"/>
      <c r="F90" s="150"/>
      <c r="H90" s="146"/>
    </row>
    <row r="91" spans="1:48" s="42" customFormat="1" ht="15" customHeight="1">
      <c r="A91" s="141"/>
      <c r="B91" s="147"/>
      <c r="C91" s="148"/>
      <c r="D91" s="148"/>
      <c r="E91" s="149"/>
      <c r="F91" s="150"/>
      <c r="H91" s="146"/>
    </row>
    <row r="92" spans="1:48" s="65" customFormat="1" ht="23.25" customHeight="1">
      <c r="A92" s="106" t="s">
        <v>25</v>
      </c>
      <c r="B92" s="151" t="s">
        <v>212</v>
      </c>
      <c r="C92" s="152"/>
      <c r="D92" s="152"/>
      <c r="E92" s="153"/>
      <c r="F92" s="153"/>
      <c r="H92" s="146"/>
    </row>
    <row r="93" spans="1:48" s="65" customFormat="1" ht="15" customHeight="1">
      <c r="A93" s="66"/>
      <c r="B93" s="154"/>
      <c r="C93" s="155"/>
      <c r="D93" s="155"/>
      <c r="E93" s="156"/>
      <c r="F93" s="156"/>
      <c r="H93" s="116"/>
    </row>
    <row r="94" spans="1:48" ht="15" customHeight="1">
      <c r="A94" s="157"/>
      <c r="B94" s="71" t="s">
        <v>284</v>
      </c>
      <c r="C94" s="118"/>
      <c r="D94" s="118"/>
      <c r="E94" s="158"/>
      <c r="F94" s="159"/>
    </row>
    <row r="95" spans="1:48" ht="15" customHeight="1">
      <c r="A95" s="157"/>
      <c r="B95" s="71"/>
      <c r="C95" s="118"/>
      <c r="D95" s="118"/>
      <c r="E95" s="158"/>
      <c r="F95" s="159"/>
    </row>
    <row r="96" spans="1:48" ht="63.75">
      <c r="A96" s="160" t="s">
        <v>2</v>
      </c>
      <c r="B96" s="129" t="s">
        <v>285</v>
      </c>
      <c r="C96" s="120" t="s">
        <v>34</v>
      </c>
      <c r="D96" s="120">
        <v>9</v>
      </c>
      <c r="E96" s="113"/>
      <c r="F96" s="113">
        <f>D96*E96</f>
        <v>0</v>
      </c>
      <c r="H96" s="161"/>
      <c r="I96" s="116"/>
      <c r="J96" s="116"/>
      <c r="K96" s="116"/>
      <c r="L96" s="116"/>
    </row>
    <row r="97" spans="1:13">
      <c r="A97" s="160"/>
      <c r="B97" s="129"/>
      <c r="C97" s="118"/>
      <c r="D97" s="118"/>
      <c r="E97" s="133"/>
      <c r="F97" s="113"/>
      <c r="I97" s="116"/>
      <c r="J97" s="116"/>
      <c r="K97" s="116"/>
      <c r="L97" s="116"/>
    </row>
    <row r="98" spans="1:13" ht="63.75">
      <c r="A98" s="160" t="s">
        <v>22</v>
      </c>
      <c r="B98" s="129" t="s">
        <v>286</v>
      </c>
      <c r="C98" s="120" t="s">
        <v>249</v>
      </c>
      <c r="D98" s="120">
        <v>6</v>
      </c>
      <c r="E98" s="113"/>
      <c r="F98" s="113">
        <f t="shared" ref="F98:F120" si="3">D98*E98</f>
        <v>0</v>
      </c>
      <c r="H98" s="162"/>
      <c r="M98" s="65"/>
    </row>
    <row r="99" spans="1:13" ht="14.25">
      <c r="A99" s="160"/>
      <c r="B99" s="163"/>
      <c r="C99" s="164"/>
      <c r="D99" s="164"/>
      <c r="E99" s="165"/>
      <c r="F99" s="113"/>
      <c r="H99" s="162"/>
      <c r="M99" s="65"/>
    </row>
    <row r="100" spans="1:13" ht="25.5">
      <c r="A100" s="160" t="s">
        <v>25</v>
      </c>
      <c r="B100" s="163" t="s">
        <v>287</v>
      </c>
      <c r="C100" s="120" t="s">
        <v>249</v>
      </c>
      <c r="D100" s="120">
        <v>2</v>
      </c>
      <c r="E100" s="113"/>
      <c r="F100" s="113">
        <f t="shared" si="3"/>
        <v>0</v>
      </c>
      <c r="H100" s="162"/>
      <c r="M100" s="65"/>
    </row>
    <row r="101" spans="1:13" ht="10.5" customHeight="1">
      <c r="A101" s="128"/>
      <c r="B101" s="129"/>
      <c r="C101" s="118"/>
      <c r="D101" s="118"/>
      <c r="E101" s="133"/>
      <c r="F101" s="113"/>
      <c r="M101" s="161"/>
    </row>
    <row r="102" spans="1:13" ht="25.5">
      <c r="A102" s="70" t="s">
        <v>26</v>
      </c>
      <c r="B102" s="129" t="s">
        <v>288</v>
      </c>
      <c r="C102" s="120" t="s">
        <v>249</v>
      </c>
      <c r="D102" s="120">
        <v>4</v>
      </c>
      <c r="E102" s="122"/>
      <c r="F102" s="113">
        <f t="shared" si="3"/>
        <v>0</v>
      </c>
    </row>
    <row r="103" spans="1:13" ht="14.25">
      <c r="A103" s="128"/>
      <c r="B103" s="129"/>
      <c r="C103" s="118"/>
      <c r="D103" s="118"/>
      <c r="E103" s="133"/>
      <c r="F103" s="113"/>
      <c r="M103" s="161"/>
    </row>
    <row r="104" spans="1:13" ht="38.25">
      <c r="A104" s="70" t="s">
        <v>27</v>
      </c>
      <c r="B104" s="129" t="s">
        <v>289</v>
      </c>
      <c r="C104" s="120" t="s">
        <v>249</v>
      </c>
      <c r="D104" s="120">
        <v>7</v>
      </c>
      <c r="E104" s="122"/>
      <c r="F104" s="113">
        <f t="shared" si="3"/>
        <v>0</v>
      </c>
    </row>
    <row r="105" spans="1:13" ht="14.25">
      <c r="A105" s="128"/>
      <c r="B105" s="129"/>
      <c r="C105" s="118"/>
      <c r="D105" s="118"/>
      <c r="E105" s="133"/>
      <c r="F105" s="113"/>
      <c r="M105" s="161"/>
    </row>
    <row r="106" spans="1:13" s="42" customFormat="1" ht="15" customHeight="1">
      <c r="A106" s="166"/>
      <c r="B106" s="167" t="s">
        <v>290</v>
      </c>
      <c r="C106" s="168"/>
      <c r="D106" s="168"/>
      <c r="E106" s="169"/>
      <c r="F106" s="113"/>
    </row>
    <row r="107" spans="1:13">
      <c r="A107" s="157"/>
      <c r="B107" s="170"/>
      <c r="C107" s="118"/>
      <c r="D107" s="118"/>
      <c r="E107" s="132"/>
      <c r="F107" s="113"/>
    </row>
    <row r="108" spans="1:13">
      <c r="A108" s="70" t="s">
        <v>28</v>
      </c>
      <c r="B108" s="76" t="s">
        <v>291</v>
      </c>
      <c r="C108" s="118"/>
      <c r="F108" s="113"/>
    </row>
    <row r="109" spans="1:13" ht="15" customHeight="1">
      <c r="A109" s="56" t="s">
        <v>229</v>
      </c>
      <c r="B109" s="119" t="s">
        <v>259</v>
      </c>
      <c r="C109" s="120" t="s">
        <v>44</v>
      </c>
      <c r="D109" s="82">
        <v>150</v>
      </c>
      <c r="E109" s="78"/>
      <c r="F109" s="113">
        <f t="shared" si="3"/>
        <v>0</v>
      </c>
      <c r="H109" s="89"/>
    </row>
    <row r="110" spans="1:13" ht="15" customHeight="1">
      <c r="B110" s="119"/>
      <c r="C110" s="118"/>
      <c r="F110" s="113"/>
      <c r="H110" s="89"/>
    </row>
    <row r="111" spans="1:13" s="42" customFormat="1" ht="15">
      <c r="A111" s="108"/>
      <c r="B111" s="123"/>
      <c r="C111" s="68"/>
      <c r="D111" s="68"/>
      <c r="E111" s="110"/>
      <c r="F111" s="113"/>
      <c r="H111" s="89"/>
    </row>
    <row r="112" spans="1:13" ht="27" customHeight="1">
      <c r="A112" s="131" t="s">
        <v>29</v>
      </c>
      <c r="B112" s="129" t="s">
        <v>292</v>
      </c>
      <c r="C112" s="118"/>
      <c r="D112" s="118"/>
      <c r="E112" s="132"/>
      <c r="F112" s="113"/>
    </row>
    <row r="113" spans="1:13" ht="15" customHeight="1">
      <c r="A113" s="128" t="s">
        <v>229</v>
      </c>
      <c r="B113" s="129" t="s">
        <v>293</v>
      </c>
      <c r="C113" s="120" t="s">
        <v>34</v>
      </c>
      <c r="D113" s="120">
        <v>4</v>
      </c>
      <c r="E113" s="127"/>
      <c r="F113" s="113">
        <f t="shared" si="3"/>
        <v>0</v>
      </c>
    </row>
    <row r="114" spans="1:13" ht="15" customHeight="1">
      <c r="A114" s="128" t="s">
        <v>229</v>
      </c>
      <c r="B114" s="129" t="s">
        <v>294</v>
      </c>
      <c r="C114" s="130" t="s">
        <v>34</v>
      </c>
      <c r="D114" s="130">
        <v>2</v>
      </c>
      <c r="E114" s="127"/>
      <c r="F114" s="113">
        <f t="shared" si="3"/>
        <v>0</v>
      </c>
    </row>
    <row r="115" spans="1:13" ht="14.25" customHeight="1">
      <c r="A115" s="128" t="s">
        <v>229</v>
      </c>
      <c r="B115" s="129" t="s">
        <v>262</v>
      </c>
      <c r="C115" s="120" t="s">
        <v>34</v>
      </c>
      <c r="D115" s="120">
        <v>4</v>
      </c>
      <c r="E115" s="127"/>
      <c r="F115" s="113">
        <f t="shared" si="3"/>
        <v>0</v>
      </c>
    </row>
    <row r="116" spans="1:13" ht="14.25" customHeight="1">
      <c r="A116" s="128" t="s">
        <v>229</v>
      </c>
      <c r="B116" s="129" t="s">
        <v>263</v>
      </c>
      <c r="C116" s="120" t="s">
        <v>34</v>
      </c>
      <c r="D116" s="120">
        <v>1</v>
      </c>
      <c r="E116" s="127"/>
      <c r="F116" s="113">
        <f t="shared" si="3"/>
        <v>0</v>
      </c>
    </row>
    <row r="117" spans="1:13" ht="15" customHeight="1">
      <c r="A117" s="128" t="s">
        <v>229</v>
      </c>
      <c r="B117" s="129" t="s">
        <v>264</v>
      </c>
      <c r="C117" s="130" t="s">
        <v>34</v>
      </c>
      <c r="D117" s="130">
        <v>5</v>
      </c>
      <c r="E117" s="127"/>
      <c r="F117" s="113">
        <f t="shared" si="3"/>
        <v>0</v>
      </c>
    </row>
    <row r="118" spans="1:13">
      <c r="A118" s="128" t="s">
        <v>229</v>
      </c>
      <c r="B118" s="129" t="s">
        <v>265</v>
      </c>
      <c r="C118" s="130" t="s">
        <v>34</v>
      </c>
      <c r="D118" s="130">
        <v>5</v>
      </c>
      <c r="E118" s="127"/>
      <c r="F118" s="113">
        <f t="shared" si="3"/>
        <v>0</v>
      </c>
    </row>
    <row r="119" spans="1:13">
      <c r="A119" s="128"/>
      <c r="B119" s="129"/>
      <c r="C119" s="118"/>
      <c r="D119" s="118"/>
      <c r="E119" s="132"/>
      <c r="F119" s="113"/>
    </row>
    <row r="120" spans="1:13" ht="51">
      <c r="A120" s="160" t="s">
        <v>30</v>
      </c>
      <c r="B120" s="129" t="s">
        <v>295</v>
      </c>
      <c r="C120" s="120" t="s">
        <v>249</v>
      </c>
      <c r="D120" s="120">
        <v>1</v>
      </c>
      <c r="E120" s="113"/>
      <c r="F120" s="113">
        <f t="shared" si="3"/>
        <v>0</v>
      </c>
      <c r="H120" s="162"/>
      <c r="M120" s="65"/>
    </row>
    <row r="121" spans="1:13" ht="14.25">
      <c r="A121" s="160"/>
      <c r="B121" s="163"/>
      <c r="C121" s="164"/>
      <c r="D121" s="164"/>
      <c r="E121" s="165"/>
      <c r="F121" s="165"/>
      <c r="H121" s="162"/>
      <c r="M121" s="65"/>
    </row>
    <row r="122" spans="1:13" s="42" customFormat="1" ht="18" customHeight="1">
      <c r="A122" s="70"/>
      <c r="B122" s="171" t="s">
        <v>212</v>
      </c>
      <c r="C122" s="143"/>
      <c r="D122" s="143"/>
      <c r="E122" s="144" t="s">
        <v>214</v>
      </c>
      <c r="F122" s="145">
        <f>SUM(F96:F120)</f>
        <v>0</v>
      </c>
    </row>
    <row r="123" spans="1:13" ht="16.5" customHeight="1">
      <c r="A123" s="172"/>
      <c r="B123" s="71"/>
      <c r="C123" s="118"/>
      <c r="D123" s="118"/>
      <c r="E123" s="133"/>
      <c r="F123" s="133"/>
    </row>
    <row r="124" spans="1:13" ht="13.5" customHeight="1">
      <c r="A124" s="172"/>
      <c r="B124" s="71"/>
      <c r="C124" s="118"/>
      <c r="D124" s="118"/>
      <c r="E124" s="133"/>
      <c r="F124" s="133"/>
    </row>
    <row r="125" spans="1:13" s="42" customFormat="1" ht="17.25" customHeight="1">
      <c r="A125" s="106" t="s">
        <v>26</v>
      </c>
      <c r="B125" s="151" t="s">
        <v>213</v>
      </c>
      <c r="C125" s="152"/>
      <c r="D125" s="152"/>
      <c r="E125" s="153"/>
      <c r="F125" s="153"/>
    </row>
    <row r="126" spans="1:13" ht="9" customHeight="1">
      <c r="A126" s="128"/>
      <c r="B126" s="129"/>
      <c r="C126" s="173"/>
      <c r="D126" s="173"/>
      <c r="E126" s="158"/>
      <c r="F126" s="159"/>
    </row>
    <row r="127" spans="1:13" ht="25.5">
      <c r="A127" s="131" t="s">
        <v>2</v>
      </c>
      <c r="B127" s="129" t="s">
        <v>296</v>
      </c>
      <c r="C127" s="118"/>
      <c r="D127" s="118"/>
      <c r="E127" s="132"/>
      <c r="F127" s="133"/>
      <c r="H127" s="174"/>
    </row>
    <row r="128" spans="1:13" ht="25.5">
      <c r="A128" s="131"/>
      <c r="B128" s="76" t="s">
        <v>297</v>
      </c>
      <c r="C128" s="120" t="s">
        <v>34</v>
      </c>
      <c r="D128" s="120">
        <v>1</v>
      </c>
      <c r="E128" s="175"/>
      <c r="F128" s="113">
        <f>D128*E128</f>
        <v>0</v>
      </c>
      <c r="H128" s="174"/>
    </row>
    <row r="129" spans="1:48">
      <c r="A129" s="131"/>
      <c r="B129" s="76"/>
      <c r="C129" s="118"/>
      <c r="D129" s="118"/>
      <c r="E129" s="132"/>
      <c r="F129" s="113"/>
      <c r="H129" s="174"/>
    </row>
    <row r="130" spans="1:48">
      <c r="A130" s="70" t="s">
        <v>22</v>
      </c>
      <c r="B130" s="129" t="s">
        <v>298</v>
      </c>
      <c r="C130" s="47"/>
      <c r="D130" s="47"/>
      <c r="E130" s="47"/>
      <c r="F130" s="113"/>
    </row>
    <row r="131" spans="1:48" s="42" customFormat="1">
      <c r="A131" s="176" t="s">
        <v>229</v>
      </c>
      <c r="B131" s="177" t="s">
        <v>299</v>
      </c>
      <c r="C131" s="178" t="s">
        <v>44</v>
      </c>
      <c r="D131" s="178">
        <v>100</v>
      </c>
      <c r="E131" s="112"/>
      <c r="F131" s="113">
        <f t="shared" ref="F131:F168" si="4">D131*E131</f>
        <v>0</v>
      </c>
      <c r="H131" s="47"/>
    </row>
    <row r="132" spans="1:48" s="42" customFormat="1">
      <c r="A132" s="176" t="s">
        <v>229</v>
      </c>
      <c r="B132" s="177" t="s">
        <v>300</v>
      </c>
      <c r="C132" s="178" t="s">
        <v>44</v>
      </c>
      <c r="D132" s="178">
        <v>20</v>
      </c>
      <c r="E132" s="112"/>
      <c r="F132" s="113">
        <f t="shared" si="4"/>
        <v>0</v>
      </c>
      <c r="H132" s="47"/>
    </row>
    <row r="133" spans="1:48" s="42" customFormat="1" ht="15">
      <c r="A133" s="179"/>
      <c r="B133" s="180"/>
      <c r="C133" s="181"/>
      <c r="D133" s="181"/>
      <c r="E133" s="182"/>
      <c r="F133" s="113"/>
    </row>
    <row r="134" spans="1:48" ht="25.5">
      <c r="A134" s="70" t="s">
        <v>25</v>
      </c>
      <c r="B134" s="76" t="s">
        <v>252</v>
      </c>
      <c r="F134" s="113"/>
      <c r="G134" s="89"/>
      <c r="H134" s="42"/>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row>
    <row r="135" spans="1:48" ht="15" customHeight="1">
      <c r="A135" s="114" t="s">
        <v>229</v>
      </c>
      <c r="B135" s="115" t="s">
        <v>253</v>
      </c>
      <c r="C135" s="111" t="s">
        <v>44</v>
      </c>
      <c r="D135" s="111">
        <v>30</v>
      </c>
      <c r="E135" s="112"/>
      <c r="F135" s="113">
        <f t="shared" si="4"/>
        <v>0</v>
      </c>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row>
    <row r="136" spans="1:48" ht="15" customHeight="1">
      <c r="A136" s="114" t="s">
        <v>229</v>
      </c>
      <c r="B136" s="115" t="s">
        <v>254</v>
      </c>
      <c r="C136" s="111" t="s">
        <v>44</v>
      </c>
      <c r="D136" s="111">
        <v>40</v>
      </c>
      <c r="E136" s="112"/>
      <c r="F136" s="113">
        <f t="shared" si="4"/>
        <v>0</v>
      </c>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row>
    <row r="137" spans="1:48">
      <c r="A137" s="114"/>
      <c r="B137" s="115"/>
      <c r="C137" s="116"/>
      <c r="D137" s="116"/>
      <c r="E137" s="117"/>
      <c r="F137" s="113"/>
      <c r="G137" s="89"/>
      <c r="H137" s="42"/>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row>
    <row r="138" spans="1:48" s="42" customFormat="1" ht="38.25">
      <c r="A138" s="70" t="s">
        <v>26</v>
      </c>
      <c r="B138" s="129" t="s">
        <v>301</v>
      </c>
      <c r="C138" s="118"/>
      <c r="D138" s="118"/>
      <c r="E138" s="132"/>
      <c r="F138" s="113"/>
    </row>
    <row r="139" spans="1:48" ht="14.25" customHeight="1">
      <c r="A139" s="128" t="s">
        <v>229</v>
      </c>
      <c r="B139" s="129" t="s">
        <v>262</v>
      </c>
      <c r="C139" s="120" t="s">
        <v>34</v>
      </c>
      <c r="D139" s="120">
        <v>1</v>
      </c>
      <c r="E139" s="127"/>
      <c r="F139" s="113">
        <f t="shared" si="4"/>
        <v>0</v>
      </c>
    </row>
    <row r="140" spans="1:48" ht="15" customHeight="1">
      <c r="A140" s="128" t="s">
        <v>229</v>
      </c>
      <c r="B140" s="129" t="s">
        <v>264</v>
      </c>
      <c r="C140" s="130" t="s">
        <v>34</v>
      </c>
      <c r="D140" s="130">
        <v>1</v>
      </c>
      <c r="E140" s="127"/>
      <c r="F140" s="113">
        <f t="shared" si="4"/>
        <v>0</v>
      </c>
    </row>
    <row r="141" spans="1:48">
      <c r="A141" s="128" t="s">
        <v>229</v>
      </c>
      <c r="B141" s="129" t="s">
        <v>265</v>
      </c>
      <c r="C141" s="130" t="s">
        <v>34</v>
      </c>
      <c r="D141" s="130">
        <v>1</v>
      </c>
      <c r="E141" s="127"/>
      <c r="F141" s="113">
        <f t="shared" si="4"/>
        <v>0</v>
      </c>
    </row>
    <row r="142" spans="1:48" ht="14.25" customHeight="1">
      <c r="A142" s="128" t="s">
        <v>229</v>
      </c>
      <c r="B142" s="129" t="s">
        <v>302</v>
      </c>
      <c r="C142" s="120" t="s">
        <v>34</v>
      </c>
      <c r="D142" s="120">
        <v>2</v>
      </c>
      <c r="E142" s="127"/>
      <c r="F142" s="113">
        <f t="shared" si="4"/>
        <v>0</v>
      </c>
    </row>
    <row r="143" spans="1:48" ht="15" customHeight="1">
      <c r="A143" s="128" t="s">
        <v>229</v>
      </c>
      <c r="B143" s="129" t="s">
        <v>303</v>
      </c>
      <c r="C143" s="130" t="s">
        <v>34</v>
      </c>
      <c r="D143" s="130">
        <v>2</v>
      </c>
      <c r="E143" s="127"/>
      <c r="F143" s="113">
        <f t="shared" si="4"/>
        <v>0</v>
      </c>
    </row>
    <row r="144" spans="1:48">
      <c r="A144" s="128" t="s">
        <v>229</v>
      </c>
      <c r="B144" s="129" t="s">
        <v>304</v>
      </c>
      <c r="C144" s="130" t="s">
        <v>34</v>
      </c>
      <c r="D144" s="130">
        <v>2</v>
      </c>
      <c r="E144" s="127"/>
      <c r="F144" s="113">
        <f t="shared" si="4"/>
        <v>0</v>
      </c>
    </row>
    <row r="145" spans="1:6" s="42" customFormat="1" ht="15">
      <c r="A145" s="176" t="s">
        <v>229</v>
      </c>
      <c r="B145" s="183" t="s">
        <v>305</v>
      </c>
      <c r="C145" s="120" t="s">
        <v>34</v>
      </c>
      <c r="D145" s="184">
        <v>7</v>
      </c>
      <c r="E145" s="127"/>
      <c r="F145" s="113">
        <f t="shared" si="4"/>
        <v>0</v>
      </c>
    </row>
    <row r="146" spans="1:6" s="42" customFormat="1" ht="15">
      <c r="A146" s="176" t="s">
        <v>229</v>
      </c>
      <c r="B146" s="185" t="s">
        <v>306</v>
      </c>
      <c r="C146" s="120" t="s">
        <v>34</v>
      </c>
      <c r="D146" s="184">
        <v>1</v>
      </c>
      <c r="E146" s="127"/>
      <c r="F146" s="113">
        <f t="shared" si="4"/>
        <v>0</v>
      </c>
    </row>
    <row r="147" spans="1:6" s="42" customFormat="1" ht="12.75" customHeight="1">
      <c r="A147" s="128"/>
      <c r="B147" s="129"/>
      <c r="C147" s="173"/>
      <c r="D147" s="173"/>
      <c r="E147" s="186"/>
      <c r="F147" s="113"/>
    </row>
    <row r="148" spans="1:6" s="42" customFormat="1" ht="25.5">
      <c r="A148" s="70" t="s">
        <v>27</v>
      </c>
      <c r="B148" s="129" t="s">
        <v>307</v>
      </c>
      <c r="C148" s="118"/>
      <c r="D148" s="118"/>
      <c r="E148" s="132"/>
      <c r="F148" s="113"/>
    </row>
    <row r="149" spans="1:6" s="42" customFormat="1" ht="14.1" customHeight="1">
      <c r="A149" s="176" t="s">
        <v>229</v>
      </c>
      <c r="B149" s="185" t="s">
        <v>308</v>
      </c>
      <c r="C149" s="120" t="s">
        <v>34</v>
      </c>
      <c r="D149" s="187">
        <v>1</v>
      </c>
      <c r="E149" s="112"/>
      <c r="F149" s="113">
        <f t="shared" si="4"/>
        <v>0</v>
      </c>
    </row>
    <row r="150" spans="1:6" s="42" customFormat="1" ht="15">
      <c r="A150" s="176" t="s">
        <v>229</v>
      </c>
      <c r="B150" s="185" t="s">
        <v>309</v>
      </c>
      <c r="C150" s="120" t="s">
        <v>34</v>
      </c>
      <c r="D150" s="184">
        <v>1</v>
      </c>
      <c r="E150" s="112"/>
      <c r="F150" s="113">
        <f t="shared" si="4"/>
        <v>0</v>
      </c>
    </row>
    <row r="151" spans="1:6" s="42" customFormat="1" ht="15">
      <c r="A151" s="176" t="s">
        <v>229</v>
      </c>
      <c r="B151" s="185" t="s">
        <v>310</v>
      </c>
      <c r="C151" s="120" t="s">
        <v>34</v>
      </c>
      <c r="D151" s="184">
        <v>1</v>
      </c>
      <c r="E151" s="112"/>
      <c r="F151" s="113">
        <f t="shared" si="4"/>
        <v>0</v>
      </c>
    </row>
    <row r="152" spans="1:6" s="42" customFormat="1" ht="15">
      <c r="A152" s="176" t="s">
        <v>229</v>
      </c>
      <c r="B152" s="185" t="s">
        <v>311</v>
      </c>
      <c r="C152" s="120" t="s">
        <v>34</v>
      </c>
      <c r="D152" s="184">
        <v>1</v>
      </c>
      <c r="E152" s="112"/>
      <c r="F152" s="113">
        <f t="shared" si="4"/>
        <v>0</v>
      </c>
    </row>
    <row r="153" spans="1:6" s="42" customFormat="1" ht="15">
      <c r="A153" s="176" t="s">
        <v>229</v>
      </c>
      <c r="B153" s="185" t="s">
        <v>312</v>
      </c>
      <c r="C153" s="120" t="s">
        <v>34</v>
      </c>
      <c r="D153" s="184">
        <v>1</v>
      </c>
      <c r="E153" s="112"/>
      <c r="F153" s="113">
        <f t="shared" si="4"/>
        <v>0</v>
      </c>
    </row>
    <row r="154" spans="1:6" s="42" customFormat="1" ht="15">
      <c r="A154" s="176" t="s">
        <v>229</v>
      </c>
      <c r="B154" s="185" t="s">
        <v>313</v>
      </c>
      <c r="C154" s="120" t="s">
        <v>34</v>
      </c>
      <c r="D154" s="184">
        <v>8</v>
      </c>
      <c r="E154" s="112"/>
      <c r="F154" s="113">
        <f t="shared" si="4"/>
        <v>0</v>
      </c>
    </row>
    <row r="155" spans="1:6" s="42" customFormat="1" ht="15">
      <c r="A155" s="176" t="s">
        <v>229</v>
      </c>
      <c r="B155" s="185" t="s">
        <v>314</v>
      </c>
      <c r="C155" s="120" t="s">
        <v>34</v>
      </c>
      <c r="D155" s="184">
        <v>1</v>
      </c>
      <c r="E155" s="112"/>
      <c r="F155" s="113">
        <f t="shared" si="4"/>
        <v>0</v>
      </c>
    </row>
    <row r="156" spans="1:6" s="42" customFormat="1" ht="15">
      <c r="A156" s="176" t="s">
        <v>229</v>
      </c>
      <c r="B156" s="185" t="s">
        <v>315</v>
      </c>
      <c r="C156" s="120" t="s">
        <v>34</v>
      </c>
      <c r="D156" s="184">
        <v>1</v>
      </c>
      <c r="E156" s="112"/>
      <c r="F156" s="113">
        <f t="shared" si="4"/>
        <v>0</v>
      </c>
    </row>
    <row r="157" spans="1:6" s="42" customFormat="1" ht="15">
      <c r="A157" s="176" t="s">
        <v>229</v>
      </c>
      <c r="B157" s="185" t="s">
        <v>316</v>
      </c>
      <c r="C157" s="120" t="s">
        <v>34</v>
      </c>
      <c r="D157" s="184">
        <v>1</v>
      </c>
      <c r="E157" s="112"/>
      <c r="F157" s="113">
        <f t="shared" si="4"/>
        <v>0</v>
      </c>
    </row>
    <row r="158" spans="1:6" s="42" customFormat="1" ht="15">
      <c r="A158" s="176" t="s">
        <v>229</v>
      </c>
      <c r="B158" s="185" t="s">
        <v>317</v>
      </c>
      <c r="C158" s="120" t="s">
        <v>34</v>
      </c>
      <c r="D158" s="184">
        <v>2</v>
      </c>
      <c r="E158" s="112"/>
      <c r="F158" s="113">
        <f t="shared" si="4"/>
        <v>0</v>
      </c>
    </row>
    <row r="159" spans="1:6" s="42" customFormat="1" ht="15">
      <c r="A159" s="176" t="s">
        <v>229</v>
      </c>
      <c r="B159" s="185" t="s">
        <v>318</v>
      </c>
      <c r="C159" s="120" t="s">
        <v>34</v>
      </c>
      <c r="D159" s="184">
        <v>1</v>
      </c>
      <c r="E159" s="112"/>
      <c r="F159" s="113">
        <f t="shared" si="4"/>
        <v>0</v>
      </c>
    </row>
    <row r="160" spans="1:6" s="42" customFormat="1" ht="15">
      <c r="A160" s="176" t="s">
        <v>229</v>
      </c>
      <c r="B160" s="185" t="s">
        <v>319</v>
      </c>
      <c r="C160" s="120" t="s">
        <v>34</v>
      </c>
      <c r="D160" s="184">
        <v>8</v>
      </c>
      <c r="E160" s="112"/>
      <c r="F160" s="113">
        <f t="shared" si="4"/>
        <v>0</v>
      </c>
    </row>
    <row r="161" spans="1:8" s="42" customFormat="1" ht="14.1" customHeight="1">
      <c r="A161" s="176" t="s">
        <v>229</v>
      </c>
      <c r="B161" s="185" t="s">
        <v>320</v>
      </c>
      <c r="C161" s="120" t="s">
        <v>34</v>
      </c>
      <c r="D161" s="184">
        <v>1</v>
      </c>
      <c r="E161" s="112"/>
      <c r="F161" s="113">
        <f t="shared" si="4"/>
        <v>0</v>
      </c>
    </row>
    <row r="162" spans="1:8" s="42" customFormat="1" ht="15">
      <c r="A162" s="176" t="s">
        <v>229</v>
      </c>
      <c r="B162" s="185" t="s">
        <v>321</v>
      </c>
      <c r="C162" s="120" t="s">
        <v>34</v>
      </c>
      <c r="D162" s="184">
        <v>1</v>
      </c>
      <c r="E162" s="112"/>
      <c r="F162" s="113">
        <f t="shared" si="4"/>
        <v>0</v>
      </c>
    </row>
    <row r="163" spans="1:8" s="42" customFormat="1">
      <c r="A163" s="70"/>
      <c r="B163" s="129"/>
      <c r="C163" s="118"/>
      <c r="D163" s="118"/>
      <c r="E163" s="132"/>
      <c r="F163" s="113"/>
    </row>
    <row r="164" spans="1:8" ht="27" customHeight="1">
      <c r="A164" s="70" t="s">
        <v>28</v>
      </c>
      <c r="B164" s="129" t="s">
        <v>322</v>
      </c>
      <c r="C164" s="120" t="s">
        <v>38</v>
      </c>
      <c r="D164" s="120">
        <v>1</v>
      </c>
      <c r="E164" s="175"/>
      <c r="F164" s="113">
        <f t="shared" si="4"/>
        <v>0</v>
      </c>
    </row>
    <row r="165" spans="1:8">
      <c r="A165" s="70"/>
      <c r="B165" s="129"/>
      <c r="C165" s="164"/>
      <c r="D165" s="164"/>
      <c r="E165" s="186"/>
      <c r="F165" s="113"/>
    </row>
    <row r="166" spans="1:8" s="42" customFormat="1" ht="15" customHeight="1">
      <c r="A166" s="70" t="s">
        <v>29</v>
      </c>
      <c r="B166" s="134" t="s">
        <v>282</v>
      </c>
      <c r="C166" s="120" t="s">
        <v>34</v>
      </c>
      <c r="D166" s="82">
        <v>1</v>
      </c>
      <c r="E166" s="127"/>
      <c r="F166" s="113">
        <f t="shared" si="4"/>
        <v>0</v>
      </c>
    </row>
    <row r="167" spans="1:8" s="42" customFormat="1" ht="15" customHeight="1">
      <c r="A167" s="56"/>
      <c r="B167" s="134"/>
      <c r="C167" s="118"/>
      <c r="D167" s="72"/>
      <c r="E167" s="188"/>
      <c r="F167" s="113"/>
    </row>
    <row r="168" spans="1:8" s="190" customFormat="1" ht="38.25">
      <c r="A168" s="70" t="s">
        <v>30</v>
      </c>
      <c r="B168" s="189" t="s">
        <v>323</v>
      </c>
      <c r="C168" s="120" t="s">
        <v>38</v>
      </c>
      <c r="D168" s="120">
        <v>1</v>
      </c>
      <c r="E168" s="127"/>
      <c r="F168" s="113">
        <f t="shared" si="4"/>
        <v>0</v>
      </c>
      <c r="H168" s="47"/>
    </row>
    <row r="169" spans="1:8" ht="15" customHeight="1">
      <c r="A169" s="128"/>
      <c r="B169" s="129"/>
      <c r="C169" s="173"/>
      <c r="D169" s="173"/>
      <c r="E169" s="158"/>
      <c r="F169" s="113"/>
    </row>
    <row r="170" spans="1:8" ht="38.25">
      <c r="A170" s="128"/>
      <c r="B170" s="129" t="s">
        <v>324</v>
      </c>
      <c r="C170" s="173"/>
      <c r="D170" s="173"/>
      <c r="E170" s="158"/>
      <c r="F170" s="113"/>
      <c r="H170" s="42"/>
    </row>
    <row r="171" spans="1:8" ht="15" customHeight="1">
      <c r="A171" s="128"/>
      <c r="B171" s="129"/>
      <c r="C171" s="173"/>
      <c r="D171" s="173"/>
      <c r="E171" s="158"/>
      <c r="F171" s="113"/>
      <c r="H171" s="42"/>
    </row>
    <row r="172" spans="1:8" s="42" customFormat="1" ht="15" customHeight="1">
      <c r="A172" s="141"/>
      <c r="B172" s="142" t="s">
        <v>213</v>
      </c>
      <c r="C172" s="143"/>
      <c r="D172" s="143"/>
      <c r="E172" s="144" t="s">
        <v>214</v>
      </c>
      <c r="F172" s="145">
        <f>SUM(F128:F168)</f>
        <v>0</v>
      </c>
    </row>
    <row r="173" spans="1:8" s="42" customFormat="1" ht="15" customHeight="1">
      <c r="A173" s="166"/>
      <c r="B173" s="167"/>
      <c r="C173" s="168"/>
      <c r="D173" s="168"/>
      <c r="E173" s="169"/>
      <c r="F173" s="191"/>
    </row>
    <row r="174" spans="1:8" s="42" customFormat="1" ht="15" customHeight="1">
      <c r="A174" s="166"/>
      <c r="B174" s="167"/>
      <c r="C174" s="168"/>
      <c r="D174" s="168"/>
      <c r="E174" s="169"/>
      <c r="F174" s="191"/>
    </row>
    <row r="175" spans="1:8" s="197" customFormat="1">
      <c r="A175" s="192"/>
      <c r="B175" s="193"/>
      <c r="C175" s="194"/>
      <c r="D175" s="194"/>
      <c r="E175" s="195"/>
      <c r="F175" s="196"/>
      <c r="G175" s="47"/>
      <c r="H175" s="174"/>
    </row>
    <row r="176" spans="1:8" ht="15">
      <c r="B176" s="198"/>
      <c r="C176" s="198"/>
      <c r="D176" s="198"/>
      <c r="E176" s="198"/>
      <c r="F176" s="198"/>
    </row>
    <row r="177" spans="1:8" s="42" customFormat="1" ht="15.75">
      <c r="A177" s="199"/>
      <c r="B177" s="200"/>
      <c r="C177" s="201"/>
      <c r="D177" s="201"/>
      <c r="E177" s="201"/>
      <c r="F177" s="201"/>
    </row>
    <row r="178" spans="1:8" s="42" customFormat="1" ht="15.75">
      <c r="A178" s="199"/>
      <c r="B178" s="200"/>
      <c r="C178" s="201"/>
      <c r="D178" s="201"/>
      <c r="E178" s="201"/>
      <c r="F178" s="201"/>
    </row>
    <row r="179" spans="1:8" s="42" customFormat="1" ht="20.100000000000001" customHeight="1">
      <c r="A179" s="202"/>
      <c r="B179" s="320" t="s">
        <v>331</v>
      </c>
      <c r="C179" s="320"/>
      <c r="D179" s="320"/>
      <c r="E179" s="320"/>
      <c r="F179" s="320"/>
      <c r="H179" s="197"/>
    </row>
    <row r="180" spans="1:8" s="42" customFormat="1" ht="16.5" customHeight="1">
      <c r="A180" s="203"/>
      <c r="B180" s="204"/>
      <c r="C180" s="205"/>
      <c r="D180" s="205"/>
      <c r="E180" s="206"/>
      <c r="F180" s="207"/>
      <c r="H180" s="197"/>
    </row>
    <row r="181" spans="1:8" s="213" customFormat="1" ht="18" customHeight="1">
      <c r="A181" s="208" t="s">
        <v>2</v>
      </c>
      <c r="B181" s="209" t="s">
        <v>210</v>
      </c>
      <c r="C181" s="210"/>
      <c r="D181" s="210"/>
      <c r="E181" s="211"/>
      <c r="F181" s="212">
        <f>F42</f>
        <v>0</v>
      </c>
      <c r="H181" s="214"/>
    </row>
    <row r="182" spans="1:8" s="213" customFormat="1" ht="18" customHeight="1">
      <c r="A182" s="208" t="s">
        <v>22</v>
      </c>
      <c r="B182" s="209" t="s">
        <v>211</v>
      </c>
      <c r="C182" s="215"/>
      <c r="D182" s="210"/>
      <c r="E182" s="211"/>
      <c r="F182" s="212">
        <f>F89</f>
        <v>0</v>
      </c>
      <c r="H182" s="214"/>
    </row>
    <row r="183" spans="1:8" s="213" customFormat="1" ht="18" customHeight="1">
      <c r="A183" s="208" t="s">
        <v>25</v>
      </c>
      <c r="B183" s="209" t="s">
        <v>212</v>
      </c>
      <c r="C183" s="215"/>
      <c r="D183" s="210"/>
      <c r="E183" s="211"/>
      <c r="F183" s="212">
        <f>F122</f>
        <v>0</v>
      </c>
    </row>
    <row r="184" spans="1:8" s="213" customFormat="1" ht="18" customHeight="1">
      <c r="A184" s="208" t="s">
        <v>26</v>
      </c>
      <c r="B184" s="209" t="s">
        <v>213</v>
      </c>
      <c r="C184" s="215"/>
      <c r="D184" s="210"/>
      <c r="E184" s="211"/>
      <c r="F184" s="212">
        <f>F172</f>
        <v>0</v>
      </c>
    </row>
    <row r="185" spans="1:8" s="42" customFormat="1" ht="18" customHeight="1">
      <c r="A185" s="216"/>
      <c r="B185" s="217"/>
      <c r="C185" s="218"/>
      <c r="D185" s="218"/>
      <c r="E185" s="219"/>
      <c r="F185" s="220"/>
    </row>
    <row r="186" spans="1:8" s="42" customFormat="1" ht="18" customHeight="1">
      <c r="A186" s="216"/>
      <c r="B186" s="217"/>
      <c r="C186" s="221"/>
      <c r="D186" s="221"/>
      <c r="E186" s="222"/>
      <c r="F186" s="223"/>
    </row>
    <row r="187" spans="1:8" s="16" customFormat="1" ht="15">
      <c r="A187" s="224"/>
      <c r="B187" s="321" t="s">
        <v>334</v>
      </c>
      <c r="C187" s="321"/>
      <c r="D187" s="225"/>
      <c r="E187" s="226"/>
      <c r="F187" s="226">
        <f>SUM(F181:F184)</f>
        <v>0</v>
      </c>
      <c r="H187" s="42"/>
    </row>
    <row r="188" spans="1:8" s="42" customFormat="1" ht="15.75">
      <c r="A188" s="199"/>
      <c r="B188" s="200"/>
      <c r="C188" s="201"/>
      <c r="D188" s="201"/>
      <c r="E188" s="201"/>
      <c r="F188" s="201"/>
    </row>
    <row r="189" spans="1:8" ht="12.75" customHeight="1">
      <c r="A189" s="128"/>
      <c r="B189" s="47"/>
      <c r="C189" s="47"/>
      <c r="D189" s="47"/>
      <c r="E189" s="47"/>
      <c r="F189" s="227"/>
      <c r="H189" s="42"/>
    </row>
  </sheetData>
  <sheetProtection sheet="1" objects="1" scenarios="1"/>
  <protectedRanges>
    <protectedRange password="CA9C" sqref="E21:E168" name="Raspon1"/>
    <protectedRange sqref="E21:E168" name="Raspon2"/>
  </protectedRanges>
  <mergeCells count="3">
    <mergeCell ref="B1:F1"/>
    <mergeCell ref="B179:F179"/>
    <mergeCell ref="B187:C187"/>
  </mergeCells>
  <pageMargins left="0.7" right="0.7" top="0.75" bottom="0.75" header="0.3" footer="0.3"/>
  <pageSetup paperSize="9" scale="97" orientation="portrait" verticalDpi="0" r:id="rId1"/>
  <rowBreaks count="5" manualBreakCount="5">
    <brk id="14" max="5" man="1"/>
    <brk id="59" max="5" man="1"/>
    <brk id="89" max="5" man="1"/>
    <brk id="122" max="5" man="1"/>
    <brk id="16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115" zoomScaleNormal="110" zoomScaleSheetLayoutView="115" workbookViewId="0">
      <selection activeCell="P11" sqref="P11"/>
    </sheetView>
  </sheetViews>
  <sheetFormatPr defaultRowHeight="15"/>
  <cols>
    <col min="10" max="10" width="22.7109375" customWidth="1"/>
  </cols>
  <sheetData>
    <row r="1" spans="1:10">
      <c r="A1" s="1"/>
      <c r="E1" s="1"/>
      <c r="F1" s="3"/>
      <c r="H1" s="1"/>
      <c r="I1" s="1"/>
      <c r="J1" s="1"/>
    </row>
    <row r="2" spans="1:10">
      <c r="A2" s="1"/>
      <c r="E2" s="1"/>
      <c r="F2" s="3"/>
      <c r="H2" s="1"/>
      <c r="I2" s="1"/>
      <c r="J2" s="1"/>
    </row>
    <row r="3" spans="1:10">
      <c r="A3" s="1"/>
      <c r="E3" s="1"/>
      <c r="F3" s="3"/>
      <c r="H3" s="1"/>
      <c r="I3" s="1"/>
      <c r="J3" s="1"/>
    </row>
    <row r="4" spans="1:10">
      <c r="A4" s="1"/>
      <c r="E4" s="1"/>
      <c r="F4" s="3"/>
      <c r="H4" s="1"/>
      <c r="I4" s="1"/>
      <c r="J4" s="1"/>
    </row>
    <row r="5" spans="1:10">
      <c r="A5" s="327" t="s">
        <v>336</v>
      </c>
      <c r="B5" s="327"/>
      <c r="C5" s="327"/>
      <c r="D5" s="327"/>
      <c r="E5" s="327"/>
      <c r="F5" s="327"/>
      <c r="G5" s="327"/>
      <c r="H5" s="327"/>
      <c r="I5" s="327"/>
      <c r="J5" s="327"/>
    </row>
    <row r="6" spans="1:10">
      <c r="A6" s="327"/>
      <c r="B6" s="327"/>
      <c r="C6" s="327"/>
      <c r="D6" s="327"/>
      <c r="E6" s="327"/>
      <c r="F6" s="327"/>
      <c r="G6" s="327"/>
      <c r="H6" s="327"/>
      <c r="I6" s="327"/>
      <c r="J6" s="327"/>
    </row>
    <row r="7" spans="1:10">
      <c r="A7" s="326"/>
      <c r="B7" s="326"/>
      <c r="C7" s="326"/>
      <c r="D7" s="326"/>
      <c r="E7" s="326"/>
      <c r="F7" s="326"/>
      <c r="G7" s="326"/>
      <c r="H7" s="326"/>
      <c r="I7" s="326"/>
      <c r="J7" s="326"/>
    </row>
    <row r="8" spans="1:10">
      <c r="A8" s="326"/>
      <c r="B8" s="326"/>
      <c r="C8" s="326"/>
      <c r="D8" s="326"/>
      <c r="E8" s="326"/>
      <c r="F8" s="326"/>
      <c r="G8" s="326"/>
      <c r="H8" s="326"/>
      <c r="I8" s="326"/>
      <c r="J8" s="326"/>
    </row>
    <row r="9" spans="1:10" ht="26.25" customHeight="1">
      <c r="A9" s="331" t="s">
        <v>335</v>
      </c>
      <c r="B9" s="331"/>
      <c r="C9" s="331"/>
      <c r="D9" s="331"/>
      <c r="E9" s="331"/>
      <c r="F9" s="331"/>
      <c r="G9" s="331"/>
      <c r="H9" s="331"/>
      <c r="I9" s="332">
        <f>' gra.obr.i strojarski'!J284</f>
        <v>0</v>
      </c>
      <c r="J9" s="332"/>
    </row>
    <row r="10" spans="1:10">
      <c r="A10" s="326"/>
      <c r="B10" s="326"/>
      <c r="C10" s="326"/>
      <c r="D10" s="326"/>
      <c r="E10" s="326"/>
      <c r="F10" s="326"/>
      <c r="G10" s="326"/>
      <c r="H10" s="326"/>
      <c r="I10" s="326"/>
      <c r="J10" s="326"/>
    </row>
    <row r="11" spans="1:10" s="5" customFormat="1" ht="26.25" customHeight="1">
      <c r="A11" s="333" t="s">
        <v>337</v>
      </c>
      <c r="B11" s="333"/>
      <c r="C11" s="333"/>
      <c r="D11" s="333"/>
      <c r="E11" s="333"/>
      <c r="F11" s="333"/>
      <c r="G11" s="333"/>
      <c r="H11" s="333"/>
      <c r="I11" s="334">
        <f>'elektro radovi'!F187</f>
        <v>0</v>
      </c>
      <c r="J11" s="334"/>
    </row>
    <row r="12" spans="1:10" ht="16.5" customHeight="1">
      <c r="A12" s="324"/>
      <c r="B12" s="324"/>
      <c r="C12" s="324"/>
      <c r="D12" s="324"/>
      <c r="E12" s="324"/>
      <c r="F12" s="324"/>
      <c r="G12" s="324"/>
      <c r="H12" s="324"/>
      <c r="I12" s="324"/>
      <c r="J12" s="324"/>
    </row>
    <row r="13" spans="1:10" ht="19.5" customHeight="1">
      <c r="A13" s="325"/>
      <c r="B13" s="325"/>
      <c r="C13" s="325"/>
      <c r="D13" s="325"/>
      <c r="E13" s="325"/>
      <c r="F13" s="325"/>
      <c r="G13" s="325"/>
      <c r="H13" s="325"/>
      <c r="I13" s="325"/>
      <c r="J13" s="325"/>
    </row>
    <row r="14" spans="1:10" s="6" customFormat="1" ht="19.5" customHeight="1">
      <c r="A14" s="328" t="s">
        <v>333</v>
      </c>
      <c r="B14" s="328"/>
      <c r="C14" s="328"/>
      <c r="D14" s="328"/>
      <c r="E14" s="328"/>
      <c r="F14" s="323">
        <f>SUM(A9:J11)</f>
        <v>0</v>
      </c>
      <c r="G14" s="329"/>
      <c r="H14" s="329"/>
      <c r="I14" s="329"/>
      <c r="J14" s="329"/>
    </row>
    <row r="15" spans="1:10" s="6" customFormat="1" ht="15.75">
      <c r="C15" s="7"/>
      <c r="F15" s="330"/>
      <c r="G15" s="330"/>
      <c r="H15" s="330"/>
      <c r="I15" s="330"/>
      <c r="J15" s="330"/>
    </row>
    <row r="16" spans="1:10" s="6" customFormat="1" ht="19.5" customHeight="1">
      <c r="A16" s="322" t="s">
        <v>66</v>
      </c>
      <c r="B16" s="322"/>
      <c r="C16" s="322"/>
      <c r="D16" s="322"/>
      <c r="E16" s="322"/>
      <c r="F16" s="322"/>
      <c r="G16" s="322"/>
      <c r="H16" s="322"/>
      <c r="I16" s="323">
        <f>F14*1.25</f>
        <v>0</v>
      </c>
      <c r="J16" s="323"/>
    </row>
  </sheetData>
  <sheetProtection password="8282" sheet="1" selectLockedCells="1" selectUnlockedCells="1"/>
  <protectedRanges>
    <protectedRange sqref="A1:J16" name="Raspon1"/>
  </protectedRanges>
  <mergeCells count="13">
    <mergeCell ref="A5:J6"/>
    <mergeCell ref="A14:E14"/>
    <mergeCell ref="F14:J14"/>
    <mergeCell ref="F15:J15"/>
    <mergeCell ref="A9:H9"/>
    <mergeCell ref="I9:J9"/>
    <mergeCell ref="A11:H11"/>
    <mergeCell ref="I11:J11"/>
    <mergeCell ref="A16:H16"/>
    <mergeCell ref="I16:J16"/>
    <mergeCell ref="A12:J13"/>
    <mergeCell ref="A10:J10"/>
    <mergeCell ref="A7:J8"/>
  </mergeCells>
  <pageMargins left="0.7" right="0.7" top="0.75" bottom="0.7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 gra.obr.i strojarski</vt:lpstr>
      <vt:lpstr>elektro radovi</vt:lpstr>
      <vt:lpstr>ukupna rekapitulacija</vt:lpstr>
      <vt:lpstr>' gra.obr.i strojarski'!Podrucje_ispisa</vt:lpstr>
      <vt:lpstr>'elektro radovi'!Podrucje_ispisa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Josip Kovilić</cp:lastModifiedBy>
  <cp:lastPrinted>2019-02-22T11:31:03Z</cp:lastPrinted>
  <dcterms:created xsi:type="dcterms:W3CDTF">2014-12-31T09:41:39Z</dcterms:created>
  <dcterms:modified xsi:type="dcterms:W3CDTF">2019-03-22T14:04:04Z</dcterms:modified>
</cp:coreProperties>
</file>